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16485" windowHeight="9315"/>
  </bookViews>
  <sheets>
    <sheet name="Приложение № 2.4" sheetId="1" r:id="rId1"/>
  </sheets>
  <externalReferences>
    <externalReference r:id="rId2"/>
  </externalReferences>
  <definedNames>
    <definedName name="_xlnm.Print_Area" localSheetId="0">'Приложение № 2.4'!$A$1:$F$19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E24" i="1"/>
  <c r="C24" i="1"/>
  <c r="D22" i="1"/>
  <c r="E22" i="1"/>
  <c r="F22" i="1"/>
  <c r="C22" i="1"/>
  <c r="E20" i="1"/>
  <c r="E15" i="1"/>
  <c r="E21" i="1"/>
  <c r="C21" i="1"/>
  <c r="E18" i="1"/>
  <c r="E16" i="1"/>
  <c r="E14" i="1"/>
  <c r="E13" i="1"/>
  <c r="C18" i="1"/>
  <c r="C16" i="1"/>
  <c r="C15" i="1"/>
  <c r="C14" i="1"/>
  <c r="C13" i="1"/>
  <c r="C17" i="1" l="1"/>
  <c r="D13" i="1" s="1"/>
  <c r="F13" i="1" l="1"/>
  <c r="D14" i="1"/>
  <c r="C19" i="1"/>
  <c r="D16" i="1"/>
  <c r="D15" i="1"/>
  <c r="F15" i="1" l="1"/>
  <c r="F16" i="1"/>
  <c r="E17" i="1"/>
  <c r="F14" i="1"/>
  <c r="E19" i="1" l="1"/>
  <c r="F17" i="1"/>
  <c r="F19" i="1" l="1"/>
</calcChain>
</file>

<file path=xl/sharedStrings.xml><?xml version="1.0" encoding="utf-8"?>
<sst xmlns="http://schemas.openxmlformats.org/spreadsheetml/2006/main" count="24" uniqueCount="21">
  <si>
    <t>110 720</t>
  </si>
  <si>
    <t>110 730</t>
  </si>
  <si>
    <t xml:space="preserve">Оплата освещения помещений </t>
  </si>
  <si>
    <t>110 740</t>
  </si>
  <si>
    <t xml:space="preserve">Оплата водоснабжения помещений </t>
  </si>
  <si>
    <t xml:space="preserve">Оплата газа </t>
  </si>
  <si>
    <t>ИТОГО</t>
  </si>
  <si>
    <t>Наименование статьи</t>
  </si>
  <si>
    <t>Оплата тепловой энергии</t>
  </si>
  <si>
    <t>Всего по оплате коммунальных услуг</t>
  </si>
  <si>
    <t>Код статьи</t>
  </si>
  <si>
    <t>Оплата льгот по коммунальным услугам  (льготы по коммунальным услугам,  услугам жилищного фонда и услугам связи)</t>
  </si>
  <si>
    <t>Приложение № 5</t>
  </si>
  <si>
    <t>Предельный размер задолженности местного бюджета г. Тирасполь за потребляемые коммунальные услуги на 2021 год</t>
  </si>
  <si>
    <t>к Решению Тираспольского городского Совета</t>
  </si>
  <si>
    <t>народных депутатов</t>
  </si>
  <si>
    <t xml:space="preserve">Предельный размер задолженности   </t>
  </si>
  <si>
    <t>Расходы  (план финансирования) в составе расходов по прочим направлениям за счет доходов, не имеющих целевого назначения</t>
  </si>
  <si>
    <t>Предельные расходы без учета расходов по социально защищенным направлениям, специальным бюджетным счетам          (согласно Приложению №3 к Закону ПМР "О республиканском бюджете на 2021 год")</t>
  </si>
  <si>
    <t>№ 18 от "11" февраля 2021 г.</t>
  </si>
  <si>
    <t>№ 2 от 29 июля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</si>
</sst>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164" fontId="3" fillId="0" borderId="1" xfId="1" applyNumberFormat="1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Border="1" applyAlignment="1">
      <alignment horizontal="center"/>
    </xf>
    <xf numFmtId="164" fontId="3" fillId="0" borderId="0" xfId="1" applyNumberFormat="1" applyFont="1"/>
    <xf numFmtId="0" fontId="5" fillId="0" borderId="0" xfId="0" applyFont="1"/>
    <xf numFmtId="164" fontId="5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3" fontId="2" fillId="0" borderId="0" xfId="0" applyNumberFormat="1" applyFont="1" applyBorder="1"/>
    <xf numFmtId="3" fontId="2" fillId="0" borderId="0" xfId="0" applyNumberFormat="1" applyFont="1"/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/>
    </xf>
    <xf numFmtId="165" fontId="2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0;&#1072;&#1090;&#1103;\&#1041;&#1070;&#1044;&#1046;&#1045;&#1058;%202021%20&#1075;&#1086;&#1076;\&#1074;&#1085;&#1077;&#1089;&#1077;&#1085;&#1080;&#1077;%20&#1080;&#1079;&#1084;&#1077;&#1085;&#1077;&#1085;&#1080;&#1081;%20%20%2007.2021\&#1040;&#1083;&#1100;&#1073;&#1086;&#1084;%2029.07.202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21"/>
      <sheetName val="СЗС"/>
      <sheetName val="Параметры"/>
    </sheetNames>
    <sheetDataSet>
      <sheetData sheetId="0">
        <row r="1408">
          <cell r="Z1408">
            <v>9389871</v>
          </cell>
          <cell r="AA1408">
            <v>2427206</v>
          </cell>
          <cell r="AB1408">
            <v>2063575</v>
          </cell>
          <cell r="AD1408">
            <v>4652832</v>
          </cell>
          <cell r="AE1408">
            <v>56509</v>
          </cell>
        </row>
        <row r="1410">
          <cell r="Z1410">
            <v>1299065</v>
          </cell>
          <cell r="AA1410">
            <v>346436</v>
          </cell>
          <cell r="AB1410">
            <v>295065</v>
          </cell>
          <cell r="AD1410">
            <v>4652832</v>
          </cell>
          <cell r="AE1410">
            <v>10637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abSelected="1" view="pageBreakPreview" zoomScale="60" zoomScaleNormal="60" workbookViewId="0">
      <pane xSplit="3" ySplit="12" topLeftCell="D13" activePane="bottomRight" state="frozenSplit"/>
      <selection pane="topRight" activeCell="G1" sqref="G1"/>
      <selection pane="bottomLeft" activeCell="A8" sqref="A8"/>
      <selection pane="bottomRight" activeCell="L11" sqref="L11"/>
    </sheetView>
  </sheetViews>
  <sheetFormatPr defaultColWidth="9.140625" defaultRowHeight="15.75" x14ac:dyDescent="0.25"/>
  <cols>
    <col min="1" max="1" width="12.42578125" style="9" bestFit="1" customWidth="1"/>
    <col min="2" max="2" width="36.28515625" style="3" customWidth="1"/>
    <col min="3" max="3" width="34.140625" style="3" customWidth="1"/>
    <col min="4" max="4" width="34.140625" style="3" hidden="1" customWidth="1"/>
    <col min="5" max="5" width="34" style="3" customWidth="1"/>
    <col min="6" max="6" width="26.7109375" style="3" customWidth="1"/>
    <col min="7" max="7" width="12.28515625" style="3" bestFit="1" customWidth="1"/>
    <col min="8" max="8" width="9.85546875" style="3" bestFit="1" customWidth="1"/>
    <col min="9" max="9" width="11.140625" style="3" customWidth="1"/>
    <col min="10" max="10" width="10.5703125" style="3" customWidth="1"/>
    <col min="11" max="11" width="9.140625" style="3"/>
    <col min="12" max="12" width="13.42578125" style="3" customWidth="1"/>
    <col min="13" max="16" width="9.140625" style="3"/>
    <col min="17" max="17" width="13.140625" style="3" customWidth="1"/>
    <col min="18" max="21" width="9.140625" style="3"/>
    <col min="22" max="22" width="13.140625" style="3" customWidth="1"/>
    <col min="23" max="26" width="9.140625" style="3"/>
    <col min="27" max="27" width="13.42578125" style="3" customWidth="1"/>
    <col min="28" max="31" width="9.140625" style="3"/>
    <col min="32" max="32" width="12.5703125" style="3" bestFit="1" customWidth="1"/>
    <col min="33" max="16384" width="9.140625" style="3"/>
  </cols>
  <sheetData>
    <row r="1" spans="1:32" x14ac:dyDescent="0.25">
      <c r="A1" s="33" t="s">
        <v>12</v>
      </c>
      <c r="B1" s="33"/>
      <c r="C1" s="33"/>
      <c r="D1" s="33"/>
      <c r="E1" s="33"/>
      <c r="F1" s="33"/>
    </row>
    <row r="2" spans="1:32" x14ac:dyDescent="0.25">
      <c r="A2" s="33" t="s">
        <v>14</v>
      </c>
      <c r="B2" s="33"/>
      <c r="C2" s="33"/>
      <c r="D2" s="33"/>
      <c r="E2" s="33"/>
      <c r="F2" s="33"/>
    </row>
    <row r="3" spans="1:32" x14ac:dyDescent="0.25">
      <c r="A3" s="33" t="s">
        <v>15</v>
      </c>
      <c r="B3" s="33"/>
      <c r="C3" s="33"/>
      <c r="D3" s="33"/>
      <c r="E3" s="33"/>
      <c r="F3" s="33"/>
    </row>
    <row r="4" spans="1:32" x14ac:dyDescent="0.25">
      <c r="A4" s="33" t="s">
        <v>20</v>
      </c>
      <c r="B4" s="33"/>
      <c r="C4" s="33"/>
      <c r="D4" s="33"/>
      <c r="E4" s="33"/>
      <c r="F4" s="33"/>
    </row>
    <row r="5" spans="1:32" x14ac:dyDescent="0.25">
      <c r="A5" s="33" t="s">
        <v>12</v>
      </c>
      <c r="B5" s="33"/>
      <c r="C5" s="33"/>
      <c r="D5" s="33"/>
      <c r="E5" s="33"/>
      <c r="F5" s="33"/>
    </row>
    <row r="6" spans="1:32" x14ac:dyDescent="0.25">
      <c r="A6" s="33" t="s">
        <v>14</v>
      </c>
      <c r="B6" s="33"/>
      <c r="C6" s="33"/>
      <c r="D6" s="33"/>
      <c r="E6" s="33"/>
      <c r="F6" s="33"/>
    </row>
    <row r="7" spans="1:32" x14ac:dyDescent="0.25">
      <c r="A7" s="33" t="s">
        <v>15</v>
      </c>
      <c r="B7" s="33"/>
      <c r="C7" s="33"/>
      <c r="D7" s="33"/>
      <c r="E7" s="33"/>
      <c r="F7" s="33"/>
    </row>
    <row r="8" spans="1:32" x14ac:dyDescent="0.25">
      <c r="A8" s="33" t="s">
        <v>19</v>
      </c>
      <c r="B8" s="33"/>
      <c r="C8" s="33"/>
      <c r="D8" s="33"/>
      <c r="E8" s="33"/>
      <c r="F8" s="33"/>
    </row>
    <row r="9" spans="1:32" ht="29.25" customHeight="1" x14ac:dyDescent="0.25">
      <c r="A9" s="34" t="s">
        <v>13</v>
      </c>
      <c r="B9" s="34"/>
      <c r="C9" s="34"/>
      <c r="D9" s="34"/>
      <c r="E9" s="34"/>
      <c r="F9" s="34"/>
    </row>
    <row r="11" spans="1:32" ht="15.75" customHeight="1" x14ac:dyDescent="0.25">
      <c r="A11" s="31" t="s">
        <v>10</v>
      </c>
      <c r="B11" s="31" t="s">
        <v>7</v>
      </c>
      <c r="C11" s="32" t="s">
        <v>18</v>
      </c>
      <c r="D11" s="15"/>
      <c r="E11" s="32" t="s">
        <v>17</v>
      </c>
      <c r="F11" s="32" t="s">
        <v>16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2" ht="115.5" customHeight="1" x14ac:dyDescent="0.25">
      <c r="A12" s="31"/>
      <c r="B12" s="31"/>
      <c r="C12" s="32"/>
      <c r="D12" s="15"/>
      <c r="E12" s="32"/>
      <c r="F12" s="32"/>
    </row>
    <row r="13" spans="1:32" ht="24" customHeight="1" x14ac:dyDescent="0.25">
      <c r="A13" s="12" t="s">
        <v>0</v>
      </c>
      <c r="B13" s="1" t="s">
        <v>8</v>
      </c>
      <c r="C13" s="21">
        <f>'[1]01.01.2021'!$Z$1408</f>
        <v>9389871</v>
      </c>
      <c r="D13" s="22">
        <f>C13/$C$17</f>
        <v>0.67372910451418333</v>
      </c>
      <c r="E13" s="21">
        <f>'[1]01.01.2021'!$Z$1410</f>
        <v>1299065</v>
      </c>
      <c r="F13" s="21">
        <f>C13-E13</f>
        <v>8090806</v>
      </c>
      <c r="G13" s="16"/>
      <c r="H13" s="16"/>
      <c r="I13" s="16"/>
      <c r="J13" s="17"/>
      <c r="K13" s="17"/>
      <c r="L13" s="18"/>
      <c r="Q13" s="8"/>
      <c r="V13" s="8"/>
      <c r="AA13" s="8"/>
      <c r="AF13" s="8"/>
    </row>
    <row r="14" spans="1:32" x14ac:dyDescent="0.25">
      <c r="A14" s="12" t="s">
        <v>1</v>
      </c>
      <c r="B14" s="1" t="s">
        <v>2</v>
      </c>
      <c r="C14" s="21">
        <f>'[1]01.01.2021'!$AA$1408</f>
        <v>2427206</v>
      </c>
      <c r="D14" s="22">
        <f t="shared" ref="D14:D16" si="0">C14/$C$17</f>
        <v>0.17415354533107569</v>
      </c>
      <c r="E14" s="21">
        <f>'[1]01.01.2021'!$AA$1410</f>
        <v>346436</v>
      </c>
      <c r="F14" s="21">
        <f t="shared" ref="F14:F16" si="1">C14-E14</f>
        <v>2080770</v>
      </c>
      <c r="G14" s="16"/>
      <c r="H14" s="16"/>
      <c r="I14" s="16"/>
      <c r="J14" s="17"/>
      <c r="K14" s="17"/>
      <c r="L14" s="18"/>
      <c r="Q14" s="8"/>
      <c r="V14" s="8"/>
      <c r="AA14" s="8"/>
      <c r="AF14" s="8"/>
    </row>
    <row r="15" spans="1:32" ht="31.5" x14ac:dyDescent="0.25">
      <c r="A15" s="12" t="s">
        <v>3</v>
      </c>
      <c r="B15" s="1" t="s">
        <v>4</v>
      </c>
      <c r="C15" s="21">
        <f>'[1]01.01.2021'!$AB$1408</f>
        <v>2063575</v>
      </c>
      <c r="D15" s="22">
        <f t="shared" si="0"/>
        <v>0.14806279413719911</v>
      </c>
      <c r="E15" s="21">
        <f>'[1]01.01.2021'!$AB$1410</f>
        <v>295065</v>
      </c>
      <c r="F15" s="21">
        <f t="shared" si="1"/>
        <v>1768510</v>
      </c>
      <c r="G15" s="16"/>
      <c r="H15" s="16"/>
      <c r="I15" s="16"/>
      <c r="J15" s="17"/>
      <c r="K15" s="17"/>
      <c r="L15" s="18"/>
      <c r="Q15" s="8"/>
      <c r="V15" s="8"/>
      <c r="AA15" s="8"/>
      <c r="AF15" s="8"/>
    </row>
    <row r="16" spans="1:32" x14ac:dyDescent="0.25">
      <c r="A16" s="13">
        <v>110780</v>
      </c>
      <c r="B16" s="1" t="s">
        <v>5</v>
      </c>
      <c r="C16" s="21">
        <f>'[1]01.01.2021'!$AE$1408</f>
        <v>56509</v>
      </c>
      <c r="D16" s="22">
        <f t="shared" si="0"/>
        <v>4.0545560175418794E-3</v>
      </c>
      <c r="E16" s="21">
        <f>'[1]01.01.2021'!$AE$1410</f>
        <v>10637</v>
      </c>
      <c r="F16" s="21">
        <f t="shared" si="1"/>
        <v>45872</v>
      </c>
      <c r="G16" s="16"/>
      <c r="H16" s="16"/>
      <c r="I16" s="16"/>
      <c r="J16" s="17"/>
      <c r="K16" s="17"/>
      <c r="L16" s="18"/>
      <c r="Q16" s="8"/>
      <c r="V16" s="8"/>
      <c r="AA16" s="8"/>
      <c r="AF16" s="8"/>
    </row>
    <row r="17" spans="1:32" s="6" customFormat="1" x14ac:dyDescent="0.25">
      <c r="A17" s="35" t="s">
        <v>9</v>
      </c>
      <c r="B17" s="35"/>
      <c r="C17" s="23">
        <f>C13+C14+C15+C16</f>
        <v>13937161</v>
      </c>
      <c r="D17" s="23">
        <v>2049687</v>
      </c>
      <c r="E17" s="23">
        <f t="shared" ref="E17:F17" si="2">E13+E14+E15+E16</f>
        <v>1951203</v>
      </c>
      <c r="F17" s="23">
        <f t="shared" si="2"/>
        <v>11985958</v>
      </c>
      <c r="G17" s="19"/>
      <c r="H17" s="19"/>
      <c r="I17" s="16"/>
      <c r="J17" s="17"/>
      <c r="K17" s="17"/>
      <c r="L17" s="18"/>
      <c r="Q17" s="7"/>
      <c r="V17" s="7"/>
      <c r="AA17" s="7"/>
      <c r="AF17" s="7"/>
    </row>
    <row r="18" spans="1:32" s="6" customFormat="1" ht="63" x14ac:dyDescent="0.25">
      <c r="A18" s="14">
        <v>110770</v>
      </c>
      <c r="B18" s="2" t="s">
        <v>11</v>
      </c>
      <c r="C18" s="21">
        <f>'[1]01.01.2021'!$AD$1408</f>
        <v>4652832</v>
      </c>
      <c r="D18" s="21"/>
      <c r="E18" s="21">
        <f>'[1]01.01.2021'!$AD$1410</f>
        <v>4652832</v>
      </c>
      <c r="F18" s="21">
        <v>0</v>
      </c>
      <c r="G18" s="19"/>
      <c r="H18" s="19"/>
      <c r="I18" s="16"/>
      <c r="J18" s="17"/>
      <c r="K18" s="17"/>
      <c r="L18" s="18"/>
    </row>
    <row r="19" spans="1:32" s="10" customFormat="1" x14ac:dyDescent="0.25">
      <c r="A19" s="30" t="s">
        <v>6</v>
      </c>
      <c r="B19" s="30"/>
      <c r="C19" s="24">
        <f>C17+C18</f>
        <v>18589993</v>
      </c>
      <c r="D19" s="24"/>
      <c r="E19" s="24">
        <f t="shared" ref="E19:F19" si="3">E17+E18</f>
        <v>6604035</v>
      </c>
      <c r="F19" s="24">
        <f t="shared" si="3"/>
        <v>11985958</v>
      </c>
      <c r="G19" s="20"/>
      <c r="H19" s="20"/>
      <c r="I19" s="16"/>
      <c r="J19" s="17"/>
      <c r="K19" s="17"/>
      <c r="L19" s="18"/>
    </row>
    <row r="20" spans="1:32" s="10" customFormat="1" x14ac:dyDescent="0.25">
      <c r="A20" s="4"/>
      <c r="B20" s="11"/>
      <c r="C20" s="27">
        <v>18589993</v>
      </c>
      <c r="D20" s="27"/>
      <c r="E20" s="28">
        <f>1951203+4652832</f>
        <v>6604035</v>
      </c>
      <c r="F20" s="28">
        <v>11985958</v>
      </c>
    </row>
    <row r="21" spans="1:32" s="10" customFormat="1" x14ac:dyDescent="0.25">
      <c r="A21" s="4"/>
      <c r="C21" s="25">
        <f>'[1]01.01.2021'!$Z$1408+'[1]01.01.2021'!$AA$1408+'[1]01.01.2021'!$AB$1408+'[1]01.01.2021'!$AD$1408+'[1]01.01.2021'!$AE$1408</f>
        <v>18589993</v>
      </c>
      <c r="E21" s="25">
        <f>'[1]01.01.2021'!$Z$1410+'[1]01.01.2021'!$AA$1410+'[1]01.01.2021'!$AB$1410+'[1]01.01.2021'!$AD$1410+'[1]01.01.2021'!$AE$1410</f>
        <v>6604035</v>
      </c>
      <c r="F21" s="25"/>
    </row>
    <row r="22" spans="1:32" x14ac:dyDescent="0.25">
      <c r="C22" s="26">
        <f>C19-C20</f>
        <v>0</v>
      </c>
      <c r="D22" s="26">
        <f t="shared" ref="D22:F22" si="4">D19-D20</f>
        <v>0</v>
      </c>
      <c r="E22" s="26">
        <f t="shared" si="4"/>
        <v>0</v>
      </c>
      <c r="F22" s="26">
        <f t="shared" si="4"/>
        <v>0</v>
      </c>
    </row>
    <row r="23" spans="1:32" x14ac:dyDescent="0.25">
      <c r="C23" s="26"/>
      <c r="E23" s="26"/>
      <c r="F23" s="26"/>
    </row>
    <row r="24" spans="1:32" x14ac:dyDescent="0.25">
      <c r="C24" s="29">
        <f>C19-C21</f>
        <v>0</v>
      </c>
      <c r="D24" s="29">
        <f t="shared" ref="D24:E24" si="5">D19-D21</f>
        <v>0</v>
      </c>
      <c r="E24" s="29">
        <f t="shared" si="5"/>
        <v>0</v>
      </c>
      <c r="F24" s="29"/>
    </row>
    <row r="25" spans="1:32" x14ac:dyDescent="0.25">
      <c r="C25" s="26"/>
      <c r="E25" s="26"/>
    </row>
    <row r="26" spans="1:32" x14ac:dyDescent="0.25">
      <c r="E26" s="26"/>
    </row>
    <row r="27" spans="1:32" x14ac:dyDescent="0.25">
      <c r="E27" s="26"/>
    </row>
  </sheetData>
  <mergeCells count="16">
    <mergeCell ref="A1:F1"/>
    <mergeCell ref="A2:F2"/>
    <mergeCell ref="A3:F3"/>
    <mergeCell ref="A4:F4"/>
    <mergeCell ref="A17:B17"/>
    <mergeCell ref="A19:B19"/>
    <mergeCell ref="B11:B12"/>
    <mergeCell ref="C11:C12"/>
    <mergeCell ref="A5:F5"/>
    <mergeCell ref="A6:F6"/>
    <mergeCell ref="A7:F7"/>
    <mergeCell ref="A8:F8"/>
    <mergeCell ref="E11:E12"/>
    <mergeCell ref="F11:F12"/>
    <mergeCell ref="A9:F9"/>
    <mergeCell ref="A11:A12"/>
  </mergeCells>
  <pageMargins left="1.1811023622047245" right="0.27559055118110237" top="0.59055118110236227" bottom="0.39370078740157483" header="0" footer="0"/>
  <pageSetup paperSize="9" scale="75" firstPageNumber="204" orientation="landscape" useFirstPageNumber="1" verticalDpi="0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2.4</vt:lpstr>
      <vt:lpstr>'Приложение № 2.4'!Область_печати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2021-07-30T06:37:18Z</dcterms:modified>
</cp:coreProperties>
</file>