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6485" windowHeight="8130"/>
  </bookViews>
  <sheets>
    <sheet name="год" sheetId="5" r:id="rId1"/>
  </sheets>
  <definedNames>
    <definedName name="_xlnm.Print_Area" localSheetId="0">год!$A$1:$O$67</definedName>
    <definedName name="_xlnm.Print_Titles" localSheetId="0">год!$5:$5</definedName>
  </definedNames>
  <calcPr calcId="152511" fullCalcOnLoad="1"/>
</workbook>
</file>

<file path=xl/calcChain.xml><?xml version="1.0" encoding="utf-8"?>
<calcChain xmlns="http://schemas.openxmlformats.org/spreadsheetml/2006/main">
  <c r="N51" i="5"/>
  <c r="N60"/>
  <c r="N62"/>
  <c r="N63"/>
  <c r="O9"/>
  <c r="N13"/>
  <c r="N29"/>
  <c r="O66"/>
  <c r="M51"/>
  <c r="M29"/>
  <c r="M13"/>
  <c r="M9"/>
  <c r="M6"/>
  <c r="O51"/>
  <c r="N9"/>
  <c r="N6"/>
  <c r="N10"/>
  <c r="O43"/>
  <c r="O45"/>
  <c r="O25"/>
  <c r="O13"/>
  <c r="O6"/>
  <c r="M25"/>
  <c r="O36"/>
  <c r="N36"/>
  <c r="M36"/>
  <c r="O37"/>
  <c r="N37"/>
  <c r="O29"/>
  <c r="N32"/>
  <c r="M46"/>
  <c r="M38"/>
  <c r="E13"/>
  <c r="E29"/>
  <c r="M42"/>
  <c r="M31"/>
  <c r="M45"/>
  <c r="M43"/>
  <c r="M37"/>
  <c r="M32"/>
  <c r="B55"/>
  <c r="B58"/>
  <c r="E9"/>
  <c r="B57"/>
  <c r="E6"/>
  <c r="B56"/>
  <c r="E51"/>
</calcChain>
</file>

<file path=xl/sharedStrings.xml><?xml version="1.0" encoding="utf-8"?>
<sst xmlns="http://schemas.openxmlformats.org/spreadsheetml/2006/main" count="244" uniqueCount="126">
  <si>
    <t>№ п/п</t>
  </si>
  <si>
    <t>Наименование мероприятий</t>
  </si>
  <si>
    <t>II квартал</t>
  </si>
  <si>
    <t>3.1.</t>
  </si>
  <si>
    <t>3.2.</t>
  </si>
  <si>
    <t>III квартал</t>
  </si>
  <si>
    <t>3.3.</t>
  </si>
  <si>
    <t>IV квартал</t>
  </si>
  <si>
    <t>3.4.</t>
  </si>
  <si>
    <t>2 кв.</t>
  </si>
  <si>
    <t>3 кв.</t>
  </si>
  <si>
    <t>4 кв.</t>
  </si>
  <si>
    <t>1 кв.</t>
  </si>
  <si>
    <t>согл.смете</t>
  </si>
  <si>
    <t>2.1.</t>
  </si>
  <si>
    <t>2.2.</t>
  </si>
  <si>
    <t>2.3.</t>
  </si>
  <si>
    <t xml:space="preserve">Количество, шт. </t>
  </si>
  <si>
    <t>Цена за ед., руб.</t>
  </si>
  <si>
    <t>Сумма, руб.</t>
  </si>
  <si>
    <t>1.</t>
  </si>
  <si>
    <t>2.</t>
  </si>
  <si>
    <t>3.</t>
  </si>
  <si>
    <t>4.</t>
  </si>
  <si>
    <t>4.1.</t>
  </si>
  <si>
    <t>4.2.</t>
  </si>
  <si>
    <t>4.3.</t>
  </si>
  <si>
    <t>ВСЕГО:</t>
  </si>
  <si>
    <t>Организационные расходы на проведение республиканских мероприятий (ст. 111070)</t>
  </si>
  <si>
    <t>выполнение</t>
  </si>
  <si>
    <t>заказчик</t>
  </si>
  <si>
    <t>подрядчик</t>
  </si>
  <si>
    <t>№ и дата договора между заказчиком и подрядчиком</t>
  </si>
  <si>
    <t>№ и дата регистрации в финансовом управлении</t>
  </si>
  <si>
    <t>сумма договора</t>
  </si>
  <si>
    <t>профинансировано</t>
  </si>
  <si>
    <t>д/с № 4 к договору № 11220-СК от 09.04.2020 г.</t>
  </si>
  <si>
    <t>12.08.2020 г.</t>
  </si>
  <si>
    <t>ГА г. Тирасполь и г. Днестровск</t>
  </si>
  <si>
    <t>ЗАО "СК "Шериф"</t>
  </si>
  <si>
    <t>24.08.2020 г.</t>
  </si>
  <si>
    <t>1.1.</t>
  </si>
  <si>
    <t>1.2.</t>
  </si>
  <si>
    <t xml:space="preserve">Мероприятия к 30-летию Приднестровской Молдавской Республики </t>
  </si>
  <si>
    <t>изготовление тематических баннеров на билборды (ст. 130130)</t>
  </si>
  <si>
    <t>тематическое оформление входной группы подворья г.Тирасполя (ст. 130130)</t>
  </si>
  <si>
    <t>Мероприятия ко Дню Тирасполя - столицы Приднестровской Молдавской Республики</t>
  </si>
  <si>
    <t>приобретение комплекта музыкальной звукоусилительной аппаратуры с микрофонами и стойками к ним (ст. 240120)</t>
  </si>
  <si>
    <t>Мероприятия, приуроченные к встрече Нового года</t>
  </si>
  <si>
    <t>приобретение артистических костюмов для театрализованных праздничных постановок (ст. 110320)</t>
  </si>
  <si>
    <t>приобретение светового оборудования для  оформления сценической площадки (ст. 240120)</t>
  </si>
  <si>
    <t>Городской этап Республиканского конкурса "Наш город для всех"</t>
  </si>
  <si>
    <t>- приобретение цветных чернил</t>
  </si>
  <si>
    <t>- приобретение фотобумаги для портфолио конкурсантов</t>
  </si>
  <si>
    <t>- грамоты и благодарственные</t>
  </si>
  <si>
    <t>- приобретение сегрегаторов для портфолио</t>
  </si>
  <si>
    <t>Городской этап Республиканского конкурса "Человек года"</t>
  </si>
  <si>
    <t>- приобретение цветных чернил для принтера</t>
  </si>
  <si>
    <t>- приобретение рамок для дипломов</t>
  </si>
  <si>
    <t>- приобретение цветов для награждения победителей городского тура</t>
  </si>
  <si>
    <t>Городской этап республиканского конкурса "Лучшее новогоднее оформление городов"</t>
  </si>
  <si>
    <t>- приобретение наградных кубков</t>
  </si>
  <si>
    <t>5.</t>
  </si>
  <si>
    <t>Резерв (ст. 111070)</t>
  </si>
  <si>
    <t xml:space="preserve">№ 13 </t>
  </si>
  <si>
    <t>02.10.2020 г.</t>
  </si>
  <si>
    <t>15.10.2020 г.</t>
  </si>
  <si>
    <t>№ 2</t>
  </si>
  <si>
    <t>инд. пред-ль Кульпина</t>
  </si>
  <si>
    <t>б/р</t>
  </si>
  <si>
    <t>№ 3/10</t>
  </si>
  <si>
    <t>09.10.2020 г.</t>
  </si>
  <si>
    <t>ООО "Стерлинг"</t>
  </si>
  <si>
    <t>инд. пред-ль Вакуляка</t>
  </si>
  <si>
    <t xml:space="preserve">№ 4/10 </t>
  </si>
  <si>
    <t>ЗАО "Тираэт"</t>
  </si>
  <si>
    <t>б/н</t>
  </si>
  <si>
    <t>16.10.2020 г.</t>
  </si>
  <si>
    <t>инд. пред-ль Мотрюк О.Н.</t>
  </si>
  <si>
    <t>ремонт, электромонтажные работы центральной ели, ремонт металлической части, монтаж центральной ели(ст. 130130)</t>
  </si>
  <si>
    <t>ремонт электрических перетяжек, гирлянд на троллейбусных линиях центральных улиц (ст. 130130)</t>
  </si>
  <si>
    <t>приобретение спрей-краски и снежинок для оформления цветочной конструкции еловыми ветками и снежинками центральной части города и микрорайона "Октябрьский" (ст. 130130)</t>
  </si>
  <si>
    <t>3.5.</t>
  </si>
  <si>
    <t>оформление Аллеи по ул. 25 Октября:
– изготовление металлической инсталляции
 «Снежинка» - 30 шт. 
– приобретение светодиодной перебежки для засвечивания металлической конструкции «Снежинка»
– приобретение гирлянд 
 (ст. 130130)</t>
  </si>
  <si>
    <t>приобретение светодиодной шторы для праздничного оформления входной арки Екатерининского парка (ст. 130130)</t>
  </si>
  <si>
    <t>3.6.</t>
  </si>
  <si>
    <t>3.7.</t>
  </si>
  <si>
    <t xml:space="preserve"> приобретение светодиодных гирлянд, елочных игрушек «Шары» для оформления двух елей в Екатерининском парке (Фонтанная площадь, сценическая площадка) (ст. 130130)</t>
  </si>
  <si>
    <t xml:space="preserve"> приобретение светодиодных гирлянд, диодной ленты для оформления П-образных металлических арок (ст. 130130)</t>
  </si>
  <si>
    <t>3.8.</t>
  </si>
  <si>
    <t>3.9.</t>
  </si>
  <si>
    <t>приобретение светодиодной гирлянды для украшения елей у у КДЦ «Мир»,  в сквере Авиаторов,  у Дома Советов, ПРБ, м-н «Хайтэк»  (ст. 130130)</t>
  </si>
  <si>
    <t>электромонтажные работы  по монтажу новых объектов, иллюминация для подготовки к празднованию Нового года и рождественских праздников (ст. 130130)</t>
  </si>
  <si>
    <t>ст. 130130</t>
  </si>
  <si>
    <t>ст. 110320</t>
  </si>
  <si>
    <t>ст. 240120</t>
  </si>
  <si>
    <t>ст. 111070</t>
  </si>
  <si>
    <t>№ 2/10</t>
  </si>
  <si>
    <t xml:space="preserve">инд. предпр. Янак Л.Г. </t>
  </si>
  <si>
    <t>Информация об исполнении сметы расходов к Программе развития и стимулирования города Тирасполь на 2020 год по направлению "Культурно-массовые мероприятия"</t>
  </si>
  <si>
    <t>6/11</t>
  </si>
  <si>
    <t>27.11.2020 г.</t>
  </si>
  <si>
    <t>ЗАО "Фарба-Групп"</t>
  </si>
  <si>
    <t>7/11</t>
  </si>
  <si>
    <t>инд. предпр. Полищук А.И.</t>
  </si>
  <si>
    <t>11/12</t>
  </si>
  <si>
    <t>02.12.2020 г.</t>
  </si>
  <si>
    <t xml:space="preserve">инд. предпр. Ревин Н.П. </t>
  </si>
  <si>
    <t>8/11</t>
  </si>
  <si>
    <t xml:space="preserve">инд. предпр. Паскарь Е.В. </t>
  </si>
  <si>
    <t>10/11</t>
  </si>
  <si>
    <t>инд. предпр. Мотрюк О.Н.</t>
  </si>
  <si>
    <t>9/11</t>
  </si>
  <si>
    <t xml:space="preserve">инд. предпр. Полищук А.И. </t>
  </si>
  <si>
    <t>11.12.2020 г.</t>
  </si>
  <si>
    <t>МУП "ЖЭУК г. Тирасполь"</t>
  </si>
  <si>
    <t>18.12.2020 г.</t>
  </si>
  <si>
    <t>46/20</t>
  </si>
  <si>
    <t>МУП "Спецавтохозяйство г. Тирасполь"</t>
  </si>
  <si>
    <t>21.12.2020г.</t>
  </si>
  <si>
    <t>ИП "Лукашов К.В."</t>
  </si>
  <si>
    <t>18.12.2020г</t>
  </si>
  <si>
    <t>№ 12/12</t>
  </si>
  <si>
    <t xml:space="preserve">К-т з-ть </t>
  </si>
  <si>
    <t>Начальник финансового управления по г. Тирасполь</t>
  </si>
  <si>
    <t>О.И. Вороненко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</si>
</sst>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9">
    <xf numFmtId="0" fontId="0" fillId="0" borderId="0" xfId="0"/>
    <xf numFmtId="3" fontId="1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left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4" xfId="0" applyNumberFormat="1" applyFont="1" applyBorder="1"/>
    <xf numFmtId="0" fontId="7" fillId="0" borderId="4" xfId="0" applyFont="1" applyBorder="1"/>
    <xf numFmtId="2" fontId="7" fillId="0" borderId="4" xfId="0" applyNumberFormat="1" applyFont="1" applyBorder="1"/>
    <xf numFmtId="3" fontId="7" fillId="3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/>
    </xf>
    <xf numFmtId="3" fontId="9" fillId="3" borderId="4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 wrapText="1"/>
    </xf>
    <xf numFmtId="49" fontId="5" fillId="4" borderId="0" xfId="0" applyNumberFormat="1" applyFont="1" applyFill="1" applyBorder="1" applyAlignment="1">
      <alignment horizontal="left" vertical="center" wrapText="1"/>
    </xf>
    <xf numFmtId="3" fontId="7" fillId="4" borderId="0" xfId="0" applyNumberFormat="1" applyFont="1" applyFill="1" applyBorder="1" applyAlignment="1">
      <alignment horizontal="left" vertical="center" wrapText="1"/>
    </xf>
    <xf numFmtId="2" fontId="7" fillId="4" borderId="0" xfId="0" applyNumberFormat="1" applyFont="1" applyFill="1" applyBorder="1" applyAlignment="1">
      <alignment horizontal="left" vertical="center" wrapText="1"/>
    </xf>
    <xf numFmtId="4" fontId="7" fillId="4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/>
    </xf>
    <xf numFmtId="49" fontId="5" fillId="5" borderId="0" xfId="0" applyNumberFormat="1" applyFont="1" applyFill="1" applyBorder="1" applyAlignment="1">
      <alignment horizontal="left" vertical="center" wrapText="1"/>
    </xf>
    <xf numFmtId="43" fontId="5" fillId="5" borderId="0" xfId="1" applyFont="1" applyFill="1" applyBorder="1" applyAlignment="1">
      <alignment horizontal="left" vertical="center" wrapText="1"/>
    </xf>
    <xf numFmtId="43" fontId="5" fillId="5" borderId="0" xfId="1" applyNumberFormat="1" applyFont="1" applyFill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center" vertical="distributed" wrapText="1"/>
    </xf>
    <xf numFmtId="4" fontId="7" fillId="0" borderId="4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lef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3" fontId="6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4"/>
  <sheetViews>
    <sheetView tabSelected="1" topLeftCell="F62" workbookViewId="0">
      <selection activeCell="N15" sqref="N15"/>
    </sheetView>
  </sheetViews>
  <sheetFormatPr defaultRowHeight="15.75"/>
  <cols>
    <col min="1" max="1" width="7" style="1" customWidth="1"/>
    <col min="2" max="2" width="52.42578125" style="1" customWidth="1"/>
    <col min="3" max="3" width="13" style="1" hidden="1" customWidth="1"/>
    <col min="4" max="4" width="12.7109375" style="3" hidden="1" customWidth="1"/>
    <col min="5" max="5" width="14.140625" style="4" customWidth="1"/>
    <col min="6" max="6" width="13.140625" style="1" customWidth="1"/>
    <col min="7" max="7" width="16.85546875" style="1" customWidth="1"/>
    <col min="8" max="8" width="16.42578125" style="1" customWidth="1"/>
    <col min="9" max="9" width="15.85546875" style="1" customWidth="1"/>
    <col min="10" max="10" width="12.7109375" style="1" customWidth="1"/>
    <col min="11" max="11" width="17.140625" style="1" hidden="1" customWidth="1"/>
    <col min="12" max="12" width="13.5703125" style="1" customWidth="1"/>
    <col min="13" max="13" width="16.5703125" style="1" customWidth="1"/>
    <col min="14" max="14" width="18.5703125" style="1" customWidth="1"/>
    <col min="15" max="15" width="21.140625" style="1" customWidth="1"/>
    <col min="16" max="16" width="11" style="1" customWidth="1"/>
    <col min="17" max="16384" width="9.140625" style="1"/>
  </cols>
  <sheetData>
    <row r="1" spans="1:16">
      <c r="A1" s="77"/>
      <c r="B1" s="77"/>
      <c r="C1" s="77"/>
      <c r="D1" s="77"/>
      <c r="E1" s="77"/>
    </row>
    <row r="2" spans="1:16">
      <c r="A2" s="77"/>
      <c r="B2" s="77"/>
      <c r="C2" s="77"/>
      <c r="D2" s="77"/>
      <c r="E2" s="77"/>
    </row>
    <row r="3" spans="1:16" ht="109.5" customHeight="1">
      <c r="A3" s="78"/>
      <c r="B3" s="78"/>
      <c r="C3" s="78"/>
      <c r="D3" s="78"/>
      <c r="E3" s="78"/>
      <c r="H3" s="83" t="s">
        <v>99</v>
      </c>
      <c r="I3" s="83"/>
      <c r="J3" s="83"/>
      <c r="K3" s="83"/>
      <c r="L3" s="83"/>
    </row>
    <row r="4" spans="1:16" ht="62.25" customHeight="1"/>
    <row r="5" spans="1:16" ht="82.5" customHeight="1">
      <c r="A5" s="12" t="s">
        <v>0</v>
      </c>
      <c r="B5" s="12" t="s">
        <v>1</v>
      </c>
      <c r="C5" s="12" t="s">
        <v>17</v>
      </c>
      <c r="D5" s="13" t="s">
        <v>18</v>
      </c>
      <c r="E5" s="14" t="s">
        <v>19</v>
      </c>
      <c r="F5" s="84" t="s">
        <v>32</v>
      </c>
      <c r="G5" s="85"/>
      <c r="H5" s="5" t="s">
        <v>30</v>
      </c>
      <c r="I5" s="5" t="s">
        <v>31</v>
      </c>
      <c r="J5" s="86" t="s">
        <v>33</v>
      </c>
      <c r="K5" s="87"/>
      <c r="L5" s="88"/>
      <c r="M5" s="15" t="s">
        <v>34</v>
      </c>
      <c r="N5" s="15" t="s">
        <v>35</v>
      </c>
      <c r="O5" s="16" t="s">
        <v>29</v>
      </c>
    </row>
    <row r="6" spans="1:16" ht="56.25">
      <c r="A6" s="17" t="s">
        <v>20</v>
      </c>
      <c r="B6" s="18" t="s">
        <v>43</v>
      </c>
      <c r="C6" s="17"/>
      <c r="D6" s="19"/>
      <c r="E6" s="17">
        <f>E7+E8</f>
        <v>58030</v>
      </c>
      <c r="F6" s="20"/>
      <c r="G6" s="20"/>
      <c r="H6" s="20"/>
      <c r="I6" s="20"/>
      <c r="J6" s="20"/>
      <c r="K6" s="20" t="s">
        <v>5</v>
      </c>
      <c r="L6" s="20"/>
      <c r="M6" s="17">
        <f>M7+M8</f>
        <v>58030</v>
      </c>
      <c r="N6" s="17">
        <f>N7+N8</f>
        <v>58030</v>
      </c>
      <c r="O6" s="17">
        <f>O7+O8</f>
        <v>58030</v>
      </c>
    </row>
    <row r="7" spans="1:16" ht="112.5">
      <c r="A7" s="20" t="s">
        <v>41</v>
      </c>
      <c r="B7" s="21" t="s">
        <v>44</v>
      </c>
      <c r="C7" s="21"/>
      <c r="D7" s="22"/>
      <c r="E7" s="20">
        <v>28180</v>
      </c>
      <c r="F7" s="23" t="s">
        <v>36</v>
      </c>
      <c r="G7" s="20" t="s">
        <v>37</v>
      </c>
      <c r="H7" s="20" t="s">
        <v>38</v>
      </c>
      <c r="I7" s="20" t="s">
        <v>39</v>
      </c>
      <c r="J7" s="20">
        <v>112</v>
      </c>
      <c r="K7" s="20"/>
      <c r="L7" s="20" t="s">
        <v>40</v>
      </c>
      <c r="M7" s="20">
        <v>28180</v>
      </c>
      <c r="N7" s="20">
        <v>28180</v>
      </c>
      <c r="O7" s="20">
        <v>28180</v>
      </c>
    </row>
    <row r="8" spans="1:16" ht="112.5">
      <c r="A8" s="20" t="s">
        <v>42</v>
      </c>
      <c r="B8" s="21" t="s">
        <v>45</v>
      </c>
      <c r="C8" s="21"/>
      <c r="D8" s="22"/>
      <c r="E8" s="20">
        <v>29850</v>
      </c>
      <c r="F8" s="23" t="s">
        <v>36</v>
      </c>
      <c r="G8" s="20" t="s">
        <v>37</v>
      </c>
      <c r="H8" s="20" t="s">
        <v>38</v>
      </c>
      <c r="I8" s="20" t="s">
        <v>39</v>
      </c>
      <c r="J8" s="20">
        <v>112</v>
      </c>
      <c r="K8" s="20"/>
      <c r="L8" s="20" t="s">
        <v>40</v>
      </c>
      <c r="M8" s="20">
        <v>29850</v>
      </c>
      <c r="N8" s="20">
        <v>29850</v>
      </c>
      <c r="O8" s="20">
        <v>29850</v>
      </c>
    </row>
    <row r="9" spans="1:16" s="2" customFormat="1" ht="56.25">
      <c r="A9" s="17" t="s">
        <v>21</v>
      </c>
      <c r="B9" s="18" t="s">
        <v>46</v>
      </c>
      <c r="C9" s="18"/>
      <c r="D9" s="24"/>
      <c r="E9" s="17">
        <f>E10+E11+E12</f>
        <v>311370</v>
      </c>
      <c r="F9" s="17"/>
      <c r="G9" s="17"/>
      <c r="H9" s="17"/>
      <c r="I9" s="17"/>
      <c r="J9" s="17"/>
      <c r="K9" s="17" t="s">
        <v>7</v>
      </c>
      <c r="L9" s="17"/>
      <c r="M9" s="17">
        <f>M10+M11+M12</f>
        <v>311370</v>
      </c>
      <c r="N9" s="17">
        <f>N10+N11+N12</f>
        <v>311370</v>
      </c>
      <c r="O9" s="17">
        <f>O10+O11+O12</f>
        <v>311370</v>
      </c>
    </row>
    <row r="10" spans="1:16" ht="75">
      <c r="A10" s="20" t="s">
        <v>14</v>
      </c>
      <c r="B10" s="21" t="s">
        <v>47</v>
      </c>
      <c r="C10" s="21"/>
      <c r="D10" s="22"/>
      <c r="E10" s="20">
        <v>211390</v>
      </c>
      <c r="F10" s="20" t="s">
        <v>64</v>
      </c>
      <c r="G10" s="20" t="s">
        <v>65</v>
      </c>
      <c r="H10" s="20" t="s">
        <v>38</v>
      </c>
      <c r="I10" s="20" t="s">
        <v>73</v>
      </c>
      <c r="J10" s="20">
        <v>148</v>
      </c>
      <c r="K10" s="20"/>
      <c r="L10" s="20" t="s">
        <v>66</v>
      </c>
      <c r="M10" s="20">
        <v>211390</v>
      </c>
      <c r="N10" s="20">
        <f>52847+158543</f>
        <v>211390</v>
      </c>
      <c r="O10" s="20">
        <v>211390</v>
      </c>
      <c r="P10" s="11"/>
    </row>
    <row r="11" spans="1:16" ht="75">
      <c r="A11" s="20" t="s">
        <v>15</v>
      </c>
      <c r="B11" s="21" t="s">
        <v>49</v>
      </c>
      <c r="C11" s="21"/>
      <c r="D11" s="22"/>
      <c r="E11" s="20">
        <v>22650</v>
      </c>
      <c r="F11" s="20" t="s">
        <v>67</v>
      </c>
      <c r="G11" s="20" t="s">
        <v>65</v>
      </c>
      <c r="H11" s="20" t="s">
        <v>38</v>
      </c>
      <c r="I11" s="20" t="s">
        <v>68</v>
      </c>
      <c r="J11" s="20" t="s">
        <v>69</v>
      </c>
      <c r="K11" s="20"/>
      <c r="L11" s="20"/>
      <c r="M11" s="20">
        <v>22650</v>
      </c>
      <c r="N11" s="20">
        <v>22650</v>
      </c>
      <c r="O11" s="20">
        <v>22650</v>
      </c>
    </row>
    <row r="12" spans="1:16" ht="75">
      <c r="A12" s="20" t="s">
        <v>16</v>
      </c>
      <c r="B12" s="21" t="s">
        <v>50</v>
      </c>
      <c r="C12" s="21"/>
      <c r="D12" s="22"/>
      <c r="E12" s="20">
        <v>77330</v>
      </c>
      <c r="F12" s="20" t="s">
        <v>76</v>
      </c>
      <c r="G12" s="20" t="s">
        <v>77</v>
      </c>
      <c r="H12" s="20" t="s">
        <v>38</v>
      </c>
      <c r="I12" s="20" t="s">
        <v>78</v>
      </c>
      <c r="J12" s="20" t="s">
        <v>69</v>
      </c>
      <c r="K12" s="20"/>
      <c r="L12" s="20"/>
      <c r="M12" s="20">
        <v>77330</v>
      </c>
      <c r="N12" s="20">
        <v>77330</v>
      </c>
      <c r="O12" s="20">
        <v>77330</v>
      </c>
    </row>
    <row r="13" spans="1:16" s="2" customFormat="1" ht="37.5">
      <c r="A13" s="17" t="s">
        <v>22</v>
      </c>
      <c r="B13" s="18" t="s">
        <v>48</v>
      </c>
      <c r="C13" s="18"/>
      <c r="D13" s="24"/>
      <c r="E13" s="17">
        <f>E14+E16+E22+E23+E25+E27+E28+E17+E19</f>
        <v>588833</v>
      </c>
      <c r="F13" s="17"/>
      <c r="G13" s="17"/>
      <c r="H13" s="17"/>
      <c r="I13" s="17"/>
      <c r="J13" s="17"/>
      <c r="K13" s="17"/>
      <c r="L13" s="17"/>
      <c r="M13" s="17">
        <f>SUM(M14:M28)</f>
        <v>565678.87</v>
      </c>
      <c r="N13" s="17">
        <f>SUM(N14:N28)</f>
        <v>220737</v>
      </c>
      <c r="O13" s="17">
        <f>SUM(O14:O28)</f>
        <v>563815.87</v>
      </c>
    </row>
    <row r="14" spans="1:16" ht="62.25" customHeight="1">
      <c r="A14" s="73" t="s">
        <v>3</v>
      </c>
      <c r="B14" s="75" t="s">
        <v>79</v>
      </c>
      <c r="C14" s="21"/>
      <c r="D14" s="22"/>
      <c r="E14" s="71">
        <v>120000</v>
      </c>
      <c r="F14" s="20">
        <v>103</v>
      </c>
      <c r="G14" s="20" t="s">
        <v>114</v>
      </c>
      <c r="H14" s="20" t="s">
        <v>38</v>
      </c>
      <c r="I14" s="20" t="s">
        <v>115</v>
      </c>
      <c r="J14" s="20">
        <v>178</v>
      </c>
      <c r="K14" s="25" t="s">
        <v>2</v>
      </c>
      <c r="L14" s="20" t="s">
        <v>116</v>
      </c>
      <c r="M14" s="23">
        <v>59008</v>
      </c>
      <c r="N14" s="20"/>
      <c r="O14" s="20">
        <v>59008</v>
      </c>
    </row>
    <row r="15" spans="1:16" ht="84.75" customHeight="1">
      <c r="A15" s="74"/>
      <c r="B15" s="76"/>
      <c r="C15" s="21"/>
      <c r="D15" s="22"/>
      <c r="E15" s="72"/>
      <c r="F15" s="26" t="s">
        <v>117</v>
      </c>
      <c r="G15" s="20" t="s">
        <v>106</v>
      </c>
      <c r="H15" s="20" t="s">
        <v>38</v>
      </c>
      <c r="I15" s="69" t="s">
        <v>118</v>
      </c>
      <c r="J15" s="20" t="s">
        <v>69</v>
      </c>
      <c r="K15" s="25"/>
      <c r="L15" s="20"/>
      <c r="M15" s="70">
        <v>44626.87</v>
      </c>
      <c r="N15" s="20"/>
      <c r="O15" s="27">
        <v>44626.87</v>
      </c>
    </row>
    <row r="16" spans="1:16" ht="75">
      <c r="A16" s="20" t="s">
        <v>4</v>
      </c>
      <c r="B16" s="21" t="s">
        <v>80</v>
      </c>
      <c r="C16" s="21"/>
      <c r="D16" s="22"/>
      <c r="E16" s="20">
        <v>40000</v>
      </c>
      <c r="F16" s="20">
        <v>75</v>
      </c>
      <c r="G16" s="20" t="s">
        <v>121</v>
      </c>
      <c r="H16" s="20" t="s">
        <v>38</v>
      </c>
      <c r="I16" s="20" t="s">
        <v>115</v>
      </c>
      <c r="J16" s="20" t="s">
        <v>69</v>
      </c>
      <c r="K16" s="20"/>
      <c r="L16" s="20"/>
      <c r="M16" s="20">
        <v>38474</v>
      </c>
      <c r="N16" s="20"/>
      <c r="O16" s="20">
        <v>36611</v>
      </c>
    </row>
    <row r="17" spans="1:15" ht="63" customHeight="1">
      <c r="A17" s="73" t="s">
        <v>6</v>
      </c>
      <c r="B17" s="73" t="s">
        <v>81</v>
      </c>
      <c r="C17" s="21"/>
      <c r="D17" s="22"/>
      <c r="E17" s="71">
        <v>34000</v>
      </c>
      <c r="F17" s="26" t="s">
        <v>100</v>
      </c>
      <c r="G17" s="20" t="s">
        <v>101</v>
      </c>
      <c r="H17" s="20" t="s">
        <v>38</v>
      </c>
      <c r="I17" s="20" t="s">
        <v>102</v>
      </c>
      <c r="J17" s="20" t="s">
        <v>69</v>
      </c>
      <c r="K17" s="25" t="s">
        <v>2</v>
      </c>
      <c r="L17" s="20"/>
      <c r="M17" s="20">
        <v>9900</v>
      </c>
      <c r="N17" s="20">
        <v>9900</v>
      </c>
      <c r="O17" s="20">
        <v>9900</v>
      </c>
    </row>
    <row r="18" spans="1:15" ht="75">
      <c r="A18" s="74"/>
      <c r="B18" s="74"/>
      <c r="C18" s="21"/>
      <c r="D18" s="22"/>
      <c r="E18" s="72"/>
      <c r="F18" s="26" t="s">
        <v>103</v>
      </c>
      <c r="G18" s="20" t="s">
        <v>101</v>
      </c>
      <c r="H18" s="20" t="s">
        <v>38</v>
      </c>
      <c r="I18" s="20" t="s">
        <v>104</v>
      </c>
      <c r="J18" s="20" t="s">
        <v>69</v>
      </c>
      <c r="K18" s="25"/>
      <c r="L18" s="20"/>
      <c r="M18" s="20">
        <v>24000</v>
      </c>
      <c r="N18" s="20">
        <v>24000</v>
      </c>
      <c r="O18" s="20">
        <v>24000</v>
      </c>
    </row>
    <row r="19" spans="1:15" ht="126" customHeight="1">
      <c r="A19" s="73" t="s">
        <v>8</v>
      </c>
      <c r="B19" s="73" t="s">
        <v>83</v>
      </c>
      <c r="C19" s="21"/>
      <c r="D19" s="22"/>
      <c r="E19" s="71">
        <v>57000</v>
      </c>
      <c r="F19" s="26" t="s">
        <v>105</v>
      </c>
      <c r="G19" s="26" t="s">
        <v>106</v>
      </c>
      <c r="H19" s="20" t="s">
        <v>38</v>
      </c>
      <c r="I19" s="20" t="s">
        <v>107</v>
      </c>
      <c r="J19" s="20" t="s">
        <v>69</v>
      </c>
      <c r="K19" s="25"/>
      <c r="L19" s="20"/>
      <c r="M19" s="20">
        <v>9750</v>
      </c>
      <c r="N19" s="20">
        <v>9750</v>
      </c>
      <c r="O19" s="20">
        <v>9750</v>
      </c>
    </row>
    <row r="20" spans="1:15" ht="75">
      <c r="A20" s="79"/>
      <c r="B20" s="79"/>
      <c r="C20" s="21"/>
      <c r="D20" s="22"/>
      <c r="E20" s="80"/>
      <c r="F20" s="26" t="s">
        <v>108</v>
      </c>
      <c r="G20" s="26" t="s">
        <v>101</v>
      </c>
      <c r="H20" s="20" t="s">
        <v>38</v>
      </c>
      <c r="I20" s="20" t="s">
        <v>109</v>
      </c>
      <c r="J20" s="20" t="s">
        <v>69</v>
      </c>
      <c r="K20" s="25"/>
      <c r="L20" s="20"/>
      <c r="M20" s="20">
        <v>25500</v>
      </c>
      <c r="N20" s="20">
        <v>25500</v>
      </c>
      <c r="O20" s="20">
        <v>25500</v>
      </c>
    </row>
    <row r="21" spans="1:15" ht="75">
      <c r="A21" s="74"/>
      <c r="B21" s="74"/>
      <c r="C21" s="21"/>
      <c r="D21" s="22"/>
      <c r="E21" s="72"/>
      <c r="F21" s="26" t="s">
        <v>110</v>
      </c>
      <c r="G21" s="26" t="s">
        <v>101</v>
      </c>
      <c r="H21" s="20" t="s">
        <v>38</v>
      </c>
      <c r="I21" s="20" t="s">
        <v>111</v>
      </c>
      <c r="J21" s="20" t="s">
        <v>69</v>
      </c>
      <c r="K21" s="25"/>
      <c r="L21" s="20"/>
      <c r="M21" s="20">
        <v>20987</v>
      </c>
      <c r="N21" s="20">
        <v>20987</v>
      </c>
      <c r="O21" s="20">
        <v>20987</v>
      </c>
    </row>
    <row r="22" spans="1:15" ht="75">
      <c r="A22" s="20" t="s">
        <v>82</v>
      </c>
      <c r="B22" s="28" t="s">
        <v>84</v>
      </c>
      <c r="C22" s="21"/>
      <c r="D22" s="22"/>
      <c r="E22" s="23">
        <v>15000</v>
      </c>
      <c r="F22" s="26" t="s">
        <v>112</v>
      </c>
      <c r="G22" s="26" t="s">
        <v>101</v>
      </c>
      <c r="H22" s="20" t="s">
        <v>38</v>
      </c>
      <c r="I22" s="20" t="s">
        <v>113</v>
      </c>
      <c r="J22" s="20" t="s">
        <v>69</v>
      </c>
      <c r="K22" s="25"/>
      <c r="L22" s="20"/>
      <c r="M22" s="20">
        <v>15000</v>
      </c>
      <c r="N22" s="20">
        <v>15000</v>
      </c>
      <c r="O22" s="20">
        <v>15000</v>
      </c>
    </row>
    <row r="23" spans="1:15" ht="63" customHeight="1">
      <c r="A23" s="73" t="s">
        <v>85</v>
      </c>
      <c r="B23" s="75" t="s">
        <v>87</v>
      </c>
      <c r="C23" s="21"/>
      <c r="D23" s="22"/>
      <c r="E23" s="71">
        <v>70000</v>
      </c>
      <c r="F23" s="26" t="s">
        <v>103</v>
      </c>
      <c r="G23" s="20" t="s">
        <v>101</v>
      </c>
      <c r="H23" s="20" t="s">
        <v>38</v>
      </c>
      <c r="I23" s="20" t="s">
        <v>104</v>
      </c>
      <c r="J23" s="20" t="s">
        <v>69</v>
      </c>
      <c r="K23" s="25"/>
      <c r="L23" s="20"/>
      <c r="M23" s="20">
        <v>19500</v>
      </c>
      <c r="N23" s="20">
        <v>19500</v>
      </c>
      <c r="O23" s="20">
        <v>19500</v>
      </c>
    </row>
    <row r="24" spans="1:15" ht="75">
      <c r="A24" s="74"/>
      <c r="B24" s="76"/>
      <c r="C24" s="21"/>
      <c r="D24" s="22"/>
      <c r="E24" s="72"/>
      <c r="F24" s="26" t="s">
        <v>105</v>
      </c>
      <c r="G24" s="20" t="s">
        <v>106</v>
      </c>
      <c r="H24" s="20" t="s">
        <v>38</v>
      </c>
      <c r="I24" s="20" t="s">
        <v>107</v>
      </c>
      <c r="J24" s="20" t="s">
        <v>69</v>
      </c>
      <c r="K24" s="25"/>
      <c r="L24" s="20"/>
      <c r="M24" s="20">
        <v>48750</v>
      </c>
      <c r="N24" s="20">
        <v>48750</v>
      </c>
      <c r="O24" s="20">
        <v>48750</v>
      </c>
    </row>
    <row r="25" spans="1:15" ht="47.25" customHeight="1">
      <c r="A25" s="73" t="s">
        <v>86</v>
      </c>
      <c r="B25" s="75" t="s">
        <v>88</v>
      </c>
      <c r="C25" s="21"/>
      <c r="D25" s="22"/>
      <c r="E25" s="71">
        <v>20000</v>
      </c>
      <c r="F25" s="26" t="s">
        <v>105</v>
      </c>
      <c r="G25" s="20" t="s">
        <v>106</v>
      </c>
      <c r="H25" s="20" t="s">
        <v>38</v>
      </c>
      <c r="I25" s="20" t="s">
        <v>107</v>
      </c>
      <c r="J25" s="20" t="s">
        <v>69</v>
      </c>
      <c r="K25" s="25"/>
      <c r="L25" s="20"/>
      <c r="M25" s="20">
        <f>16250+1850</f>
        <v>18100</v>
      </c>
      <c r="N25" s="20">
        <v>18100</v>
      </c>
      <c r="O25" s="20">
        <f>16250+1850</f>
        <v>18100</v>
      </c>
    </row>
    <row r="26" spans="1:15" ht="18.75">
      <c r="A26" s="74"/>
      <c r="B26" s="76"/>
      <c r="C26" s="21"/>
      <c r="D26" s="22"/>
      <c r="E26" s="72"/>
      <c r="F26" s="20"/>
      <c r="G26" s="20"/>
      <c r="H26" s="20"/>
      <c r="I26" s="20"/>
      <c r="J26" s="20"/>
      <c r="K26" s="25"/>
      <c r="L26" s="20"/>
      <c r="M26" s="20"/>
      <c r="N26" s="20"/>
      <c r="O26" s="20"/>
    </row>
    <row r="27" spans="1:15" ht="75">
      <c r="A27" s="20" t="s">
        <v>89</v>
      </c>
      <c r="B27" s="28" t="s">
        <v>91</v>
      </c>
      <c r="C27" s="21"/>
      <c r="D27" s="22"/>
      <c r="E27" s="23">
        <v>30000</v>
      </c>
      <c r="F27" s="26" t="s">
        <v>112</v>
      </c>
      <c r="G27" s="26" t="s">
        <v>101</v>
      </c>
      <c r="H27" s="20" t="s">
        <v>38</v>
      </c>
      <c r="I27" s="20" t="s">
        <v>104</v>
      </c>
      <c r="J27" s="26" t="s">
        <v>69</v>
      </c>
      <c r="K27" s="29"/>
      <c r="L27" s="26"/>
      <c r="M27" s="30">
        <v>29250</v>
      </c>
      <c r="N27" s="30">
        <v>29250</v>
      </c>
      <c r="O27" s="30">
        <v>29250</v>
      </c>
    </row>
    <row r="28" spans="1:15" ht="75">
      <c r="A28" s="20" t="s">
        <v>90</v>
      </c>
      <c r="B28" s="28" t="s">
        <v>92</v>
      </c>
      <c r="C28" s="21"/>
      <c r="D28" s="22"/>
      <c r="E28" s="23">
        <v>202833</v>
      </c>
      <c r="F28" s="20">
        <v>103</v>
      </c>
      <c r="G28" s="20" t="s">
        <v>114</v>
      </c>
      <c r="H28" s="20" t="s">
        <v>38</v>
      </c>
      <c r="I28" s="20" t="s">
        <v>115</v>
      </c>
      <c r="J28" s="20">
        <v>178</v>
      </c>
      <c r="K28" s="25"/>
      <c r="L28" s="20" t="s">
        <v>116</v>
      </c>
      <c r="M28" s="23">
        <v>202833</v>
      </c>
      <c r="N28" s="20"/>
      <c r="O28" s="20">
        <v>202833</v>
      </c>
    </row>
    <row r="29" spans="1:15" ht="56.25">
      <c r="A29" s="17" t="s">
        <v>23</v>
      </c>
      <c r="B29" s="18" t="s">
        <v>28</v>
      </c>
      <c r="C29" s="21"/>
      <c r="D29" s="22"/>
      <c r="E29" s="17">
        <f>E30+E35+E41</f>
        <v>30740</v>
      </c>
      <c r="F29" s="20"/>
      <c r="G29" s="20"/>
      <c r="H29" s="20"/>
      <c r="I29" s="20"/>
      <c r="J29" s="20"/>
      <c r="K29" s="20"/>
      <c r="L29" s="20"/>
      <c r="M29" s="31">
        <f>SUM(M30:M48)</f>
        <v>14525.16</v>
      </c>
      <c r="N29" s="31">
        <f>SUM(N30:N48)</f>
        <v>14525.16</v>
      </c>
      <c r="O29" s="31">
        <f>SUM(O30:O48)</f>
        <v>14525.16</v>
      </c>
    </row>
    <row r="30" spans="1:15" ht="37.5">
      <c r="A30" s="20" t="s">
        <v>24</v>
      </c>
      <c r="B30" s="21" t="s">
        <v>51</v>
      </c>
      <c r="C30" s="21"/>
      <c r="D30" s="22"/>
      <c r="E30" s="20">
        <v>4040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ht="75">
      <c r="A31" s="20"/>
      <c r="B31" s="32" t="s">
        <v>52</v>
      </c>
      <c r="C31" s="21"/>
      <c r="D31" s="22"/>
      <c r="E31" s="20">
        <v>1200</v>
      </c>
      <c r="F31" s="20" t="s">
        <v>74</v>
      </c>
      <c r="G31" s="20" t="s">
        <v>71</v>
      </c>
      <c r="H31" s="20" t="s">
        <v>38</v>
      </c>
      <c r="I31" s="20" t="s">
        <v>75</v>
      </c>
      <c r="J31" s="20"/>
      <c r="K31" s="20"/>
      <c r="L31" s="20"/>
      <c r="M31" s="27">
        <f>211.23*5</f>
        <v>1056.1499999999999</v>
      </c>
      <c r="N31" s="27">
        <v>1056.1500000000001</v>
      </c>
      <c r="O31" s="27">
        <v>1056.1500000000001</v>
      </c>
    </row>
    <row r="32" spans="1:15" ht="75">
      <c r="A32" s="26"/>
      <c r="B32" s="32" t="s">
        <v>53</v>
      </c>
      <c r="C32" s="21"/>
      <c r="D32" s="22"/>
      <c r="E32" s="20">
        <v>500</v>
      </c>
      <c r="F32" s="20" t="s">
        <v>70</v>
      </c>
      <c r="G32" s="20" t="s">
        <v>71</v>
      </c>
      <c r="H32" s="20" t="s">
        <v>38</v>
      </c>
      <c r="I32" s="20" t="s">
        <v>72</v>
      </c>
      <c r="J32" s="20"/>
      <c r="K32" s="20"/>
      <c r="L32" s="20"/>
      <c r="M32" s="27">
        <f>81.9+383.04</f>
        <v>464.94000000000005</v>
      </c>
      <c r="N32" s="27">
        <f>81.9+383.04</f>
        <v>464.94000000000005</v>
      </c>
      <c r="O32" s="27">
        <v>464.94</v>
      </c>
    </row>
    <row r="33" spans="1:16" ht="18.75">
      <c r="A33" s="26"/>
      <c r="B33" s="33" t="s">
        <v>54</v>
      </c>
      <c r="C33" s="34"/>
      <c r="D33" s="35"/>
      <c r="E33" s="20">
        <v>2100</v>
      </c>
      <c r="F33" s="20"/>
      <c r="G33" s="20"/>
      <c r="H33" s="20"/>
      <c r="I33" s="20"/>
      <c r="J33" s="20"/>
      <c r="K33" s="36" t="s">
        <v>2</v>
      </c>
      <c r="L33" s="20"/>
      <c r="M33" s="20"/>
      <c r="N33" s="20"/>
      <c r="O33" s="20"/>
    </row>
    <row r="34" spans="1:16" ht="75">
      <c r="A34" s="26"/>
      <c r="B34" s="32" t="s">
        <v>55</v>
      </c>
      <c r="C34" s="21"/>
      <c r="D34" s="22"/>
      <c r="E34" s="20">
        <v>240</v>
      </c>
      <c r="F34" s="20" t="s">
        <v>70</v>
      </c>
      <c r="G34" s="20" t="s">
        <v>71</v>
      </c>
      <c r="H34" s="20" t="s">
        <v>38</v>
      </c>
      <c r="I34" s="20" t="s">
        <v>72</v>
      </c>
      <c r="J34" s="20"/>
      <c r="K34" s="20"/>
      <c r="L34" s="20"/>
      <c r="M34" s="27">
        <v>234.9</v>
      </c>
      <c r="N34" s="27">
        <v>234.9</v>
      </c>
      <c r="O34" s="37">
        <v>234.9</v>
      </c>
    </row>
    <row r="35" spans="1:16" ht="37.5">
      <c r="A35" s="26" t="s">
        <v>25</v>
      </c>
      <c r="B35" s="32" t="s">
        <v>56</v>
      </c>
      <c r="C35" s="21"/>
      <c r="D35" s="22"/>
      <c r="E35" s="20">
        <v>8050</v>
      </c>
      <c r="F35" s="20"/>
      <c r="G35" s="20"/>
      <c r="H35" s="20"/>
      <c r="I35" s="20"/>
      <c r="J35" s="20"/>
      <c r="K35" s="20"/>
      <c r="L35" s="20"/>
      <c r="M35" s="27"/>
      <c r="N35" s="20"/>
      <c r="O35" s="20"/>
    </row>
    <row r="36" spans="1:16" ht="75">
      <c r="A36" s="26"/>
      <c r="B36" s="32" t="s">
        <v>57</v>
      </c>
      <c r="C36" s="21"/>
      <c r="D36" s="22"/>
      <c r="E36" s="20">
        <v>1200</v>
      </c>
      <c r="F36" s="20" t="s">
        <v>74</v>
      </c>
      <c r="G36" s="20" t="s">
        <v>71</v>
      </c>
      <c r="H36" s="20" t="s">
        <v>38</v>
      </c>
      <c r="I36" s="20" t="s">
        <v>75</v>
      </c>
      <c r="J36" s="20"/>
      <c r="K36" s="20" t="s">
        <v>5</v>
      </c>
      <c r="L36" s="20"/>
      <c r="M36" s="27">
        <f>211.23*5</f>
        <v>1056.1499999999999</v>
      </c>
      <c r="N36" s="27">
        <f>211.23+211.23+211.23+211.23+211.23</f>
        <v>1056.1499999999999</v>
      </c>
      <c r="O36" s="27">
        <f>1056.15</f>
        <v>1056.1500000000001</v>
      </c>
    </row>
    <row r="37" spans="1:16" ht="75">
      <c r="A37" s="26"/>
      <c r="B37" s="32" t="s">
        <v>53</v>
      </c>
      <c r="C37" s="21"/>
      <c r="D37" s="22"/>
      <c r="E37" s="20">
        <v>750</v>
      </c>
      <c r="F37" s="20" t="s">
        <v>70</v>
      </c>
      <c r="G37" s="20" t="s">
        <v>71</v>
      </c>
      <c r="H37" s="20" t="s">
        <v>38</v>
      </c>
      <c r="I37" s="20" t="s">
        <v>72</v>
      </c>
      <c r="J37" s="20"/>
      <c r="K37" s="20"/>
      <c r="L37" s="20"/>
      <c r="M37" s="27">
        <f>163.8+574.56</f>
        <v>738.3599999999999</v>
      </c>
      <c r="N37" s="27">
        <f>163.8+574.56</f>
        <v>738.3599999999999</v>
      </c>
      <c r="O37" s="27">
        <f>163.8+574.56</f>
        <v>738.3599999999999</v>
      </c>
    </row>
    <row r="38" spans="1:16" ht="75">
      <c r="A38" s="26"/>
      <c r="B38" s="32" t="s">
        <v>58</v>
      </c>
      <c r="C38" s="21"/>
      <c r="D38" s="22"/>
      <c r="E38" s="20">
        <v>1800</v>
      </c>
      <c r="F38" s="20" t="s">
        <v>97</v>
      </c>
      <c r="G38" s="20" t="s">
        <v>71</v>
      </c>
      <c r="H38" s="20" t="s">
        <v>38</v>
      </c>
      <c r="I38" s="20" t="s">
        <v>98</v>
      </c>
      <c r="J38" s="20"/>
      <c r="K38" s="20"/>
      <c r="L38" s="20"/>
      <c r="M38" s="20">
        <f>1632+168</f>
        <v>1800</v>
      </c>
      <c r="N38" s="20">
        <v>1800</v>
      </c>
      <c r="O38" s="20">
        <v>1800</v>
      </c>
    </row>
    <row r="39" spans="1:16" ht="75">
      <c r="A39" s="26"/>
      <c r="B39" s="32" t="s">
        <v>55</v>
      </c>
      <c r="C39" s="21"/>
      <c r="D39" s="22"/>
      <c r="E39" s="20">
        <v>800</v>
      </c>
      <c r="F39" s="20" t="s">
        <v>70</v>
      </c>
      <c r="G39" s="20" t="s">
        <v>71</v>
      </c>
      <c r="H39" s="20" t="s">
        <v>38</v>
      </c>
      <c r="I39" s="20" t="s">
        <v>72</v>
      </c>
      <c r="J39" s="20"/>
      <c r="K39" s="20" t="s">
        <v>5</v>
      </c>
      <c r="L39" s="20"/>
      <c r="M39" s="20">
        <v>783</v>
      </c>
      <c r="N39" s="20">
        <v>783</v>
      </c>
      <c r="O39" s="20">
        <v>783</v>
      </c>
    </row>
    <row r="40" spans="1:16" ht="37.5">
      <c r="A40" s="26"/>
      <c r="B40" s="32" t="s">
        <v>59</v>
      </c>
      <c r="C40" s="21"/>
      <c r="D40" s="22"/>
      <c r="E40" s="20">
        <v>3500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6" ht="56.25">
      <c r="A41" s="26" t="s">
        <v>26</v>
      </c>
      <c r="B41" s="32" t="s">
        <v>60</v>
      </c>
      <c r="C41" s="21"/>
      <c r="D41" s="22"/>
      <c r="E41" s="20">
        <v>18650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16" ht="75">
      <c r="A42" s="26"/>
      <c r="B42" s="32" t="s">
        <v>52</v>
      </c>
      <c r="C42" s="21"/>
      <c r="D42" s="22"/>
      <c r="E42" s="20">
        <v>1200</v>
      </c>
      <c r="F42" s="20" t="s">
        <v>74</v>
      </c>
      <c r="G42" s="20" t="s">
        <v>71</v>
      </c>
      <c r="H42" s="20" t="s">
        <v>38</v>
      </c>
      <c r="I42" s="20" t="s">
        <v>75</v>
      </c>
      <c r="J42" s="20"/>
      <c r="K42" s="20" t="s">
        <v>5</v>
      </c>
      <c r="L42" s="20"/>
      <c r="M42" s="27">
        <f>211.23*5</f>
        <v>1056.1499999999999</v>
      </c>
      <c r="N42" s="27">
        <v>1056.1500000000001</v>
      </c>
      <c r="O42" s="27">
        <v>1056.1500000000001</v>
      </c>
    </row>
    <row r="43" spans="1:16" ht="75">
      <c r="A43" s="26"/>
      <c r="B43" s="32" t="s">
        <v>53</v>
      </c>
      <c r="C43" s="21"/>
      <c r="D43" s="22"/>
      <c r="E43" s="20">
        <v>750</v>
      </c>
      <c r="F43" s="38" t="s">
        <v>70</v>
      </c>
      <c r="G43" s="39" t="s">
        <v>71</v>
      </c>
      <c r="H43" s="20" t="s">
        <v>38</v>
      </c>
      <c r="I43" s="20" t="s">
        <v>72</v>
      </c>
      <c r="J43" s="20"/>
      <c r="K43" s="20"/>
      <c r="L43" s="20"/>
      <c r="M43" s="27">
        <f>163.8+574.56</f>
        <v>738.3599999999999</v>
      </c>
      <c r="N43" s="27">
        <v>738.36</v>
      </c>
      <c r="O43" s="27">
        <f>163.8+574.56</f>
        <v>738.3599999999999</v>
      </c>
    </row>
    <row r="44" spans="1:16" ht="18.75">
      <c r="A44" s="26"/>
      <c r="B44" s="32" t="s">
        <v>54</v>
      </c>
      <c r="C44" s="21"/>
      <c r="D44" s="22"/>
      <c r="E44" s="20">
        <v>4200</v>
      </c>
      <c r="F44" s="20"/>
      <c r="G44" s="20"/>
      <c r="H44" s="20"/>
      <c r="I44" s="20"/>
      <c r="J44" s="20"/>
      <c r="K44" s="20"/>
      <c r="L44" s="20"/>
      <c r="M44" s="20"/>
      <c r="N44" s="27"/>
      <c r="O44" s="20"/>
    </row>
    <row r="45" spans="1:16" ht="75">
      <c r="A45" s="26"/>
      <c r="B45" s="32" t="s">
        <v>55</v>
      </c>
      <c r="C45" s="21"/>
      <c r="D45" s="22"/>
      <c r="E45" s="20">
        <v>600</v>
      </c>
      <c r="F45" s="20" t="s">
        <v>70</v>
      </c>
      <c r="G45" s="20" t="s">
        <v>71</v>
      </c>
      <c r="H45" s="20" t="s">
        <v>38</v>
      </c>
      <c r="I45" s="20" t="s">
        <v>72</v>
      </c>
      <c r="J45" s="20"/>
      <c r="K45" s="20"/>
      <c r="L45" s="20"/>
      <c r="M45" s="27">
        <f>574.2+22.95</f>
        <v>597.15000000000009</v>
      </c>
      <c r="N45" s="27">
        <v>597.15</v>
      </c>
      <c r="O45" s="27">
        <f>574.2+22.95</f>
        <v>597.15000000000009</v>
      </c>
      <c r="P45" s="4"/>
    </row>
    <row r="46" spans="1:16" ht="75">
      <c r="A46" s="26"/>
      <c r="B46" s="32" t="s">
        <v>58</v>
      </c>
      <c r="C46" s="21"/>
      <c r="D46" s="22"/>
      <c r="E46" s="20">
        <v>1800</v>
      </c>
      <c r="F46" s="20" t="s">
        <v>97</v>
      </c>
      <c r="G46" s="20" t="s">
        <v>71</v>
      </c>
      <c r="H46" s="20" t="s">
        <v>38</v>
      </c>
      <c r="I46" s="20" t="s">
        <v>98</v>
      </c>
      <c r="J46" s="20"/>
      <c r="K46" s="20"/>
      <c r="L46" s="20"/>
      <c r="M46" s="20">
        <f>1632+168</f>
        <v>1800</v>
      </c>
      <c r="N46" s="27">
        <v>1800</v>
      </c>
      <c r="O46" s="20">
        <v>1800</v>
      </c>
    </row>
    <row r="47" spans="1:16" ht="75">
      <c r="A47" s="26"/>
      <c r="B47" s="32" t="s">
        <v>61</v>
      </c>
      <c r="C47" s="21"/>
      <c r="D47" s="22"/>
      <c r="E47" s="20">
        <v>6350</v>
      </c>
      <c r="F47" s="40" t="s">
        <v>122</v>
      </c>
      <c r="G47" s="20" t="s">
        <v>119</v>
      </c>
      <c r="H47" s="20" t="s">
        <v>38</v>
      </c>
      <c r="I47" s="20" t="s">
        <v>120</v>
      </c>
      <c r="J47" s="20" t="s">
        <v>69</v>
      </c>
      <c r="K47" s="20" t="s">
        <v>7</v>
      </c>
      <c r="L47" s="20"/>
      <c r="M47" s="20">
        <v>4200</v>
      </c>
      <c r="N47" s="20">
        <v>4200</v>
      </c>
      <c r="O47" s="20">
        <v>4200</v>
      </c>
    </row>
    <row r="48" spans="1:16" ht="37.5">
      <c r="A48" s="41"/>
      <c r="B48" s="32" t="s">
        <v>59</v>
      </c>
      <c r="C48" s="21"/>
      <c r="D48" s="22"/>
      <c r="E48" s="20">
        <v>3750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</row>
    <row r="49" spans="1:18" ht="18.75">
      <c r="A49" s="41" t="s">
        <v>62</v>
      </c>
      <c r="B49" s="42" t="s">
        <v>63</v>
      </c>
      <c r="C49" s="18"/>
      <c r="D49" s="24"/>
      <c r="E49" s="17">
        <v>311027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</row>
    <row r="50" spans="1:18" ht="18.75">
      <c r="A50" s="26"/>
      <c r="B50" s="32"/>
      <c r="C50" s="21"/>
      <c r="D50" s="22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1:18" s="2" customFormat="1" ht="20.25" customHeight="1">
      <c r="A51" s="82" t="s">
        <v>27</v>
      </c>
      <c r="B51" s="82"/>
      <c r="C51" s="18"/>
      <c r="D51" s="24"/>
      <c r="E51" s="17">
        <f>E6+E9+E13+E29+E49</f>
        <v>1300000</v>
      </c>
      <c r="F51" s="17"/>
      <c r="G51" s="17"/>
      <c r="H51" s="17"/>
      <c r="I51" s="17"/>
      <c r="J51" s="17"/>
      <c r="K51" s="17"/>
      <c r="L51" s="17"/>
      <c r="M51" s="17">
        <f>M6+M9+M13+M29</f>
        <v>949604.03</v>
      </c>
      <c r="N51" s="31">
        <f>N7+N8+N10+N11+N12+N31+N32+N34+N36+N37+N38+N39+N17+N18+N23+N19+N20+N21+N22+N24+N25+N27+N47+N42+N43+N45+N46</f>
        <v>604662.16</v>
      </c>
      <c r="O51" s="17">
        <f>O6+O9+O13+O29</f>
        <v>947741.03</v>
      </c>
    </row>
    <row r="52" spans="1:18" s="2" customFormat="1" ht="20.25" customHeight="1">
      <c r="A52" s="41"/>
      <c r="B52" s="42"/>
      <c r="C52" s="18"/>
      <c r="D52" s="24"/>
      <c r="E52" s="31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8" ht="18.75" hidden="1">
      <c r="A53" s="26"/>
      <c r="B53" s="26" t="s">
        <v>13</v>
      </c>
      <c r="C53" s="20"/>
      <c r="D53" s="43"/>
      <c r="E53" s="27"/>
      <c r="F53" s="36"/>
      <c r="G53" s="36"/>
      <c r="H53" s="44"/>
      <c r="I53" s="45"/>
      <c r="J53" s="20"/>
      <c r="K53" s="20"/>
      <c r="L53" s="20"/>
      <c r="M53" s="20"/>
      <c r="N53" s="20"/>
      <c r="O53" s="20"/>
    </row>
    <row r="54" spans="1:18" ht="18.75" hidden="1">
      <c r="A54" s="26" t="s">
        <v>12</v>
      </c>
      <c r="B54" s="26">
        <v>0</v>
      </c>
      <c r="C54" s="20"/>
      <c r="D54" s="43"/>
      <c r="E54" s="46" t="s">
        <v>12</v>
      </c>
      <c r="F54" s="36"/>
      <c r="G54" s="36"/>
      <c r="H54" s="44"/>
      <c r="I54" s="47"/>
      <c r="J54" s="20"/>
      <c r="K54" s="20"/>
      <c r="L54" s="20"/>
      <c r="M54" s="20"/>
      <c r="N54" s="20"/>
      <c r="O54" s="20"/>
    </row>
    <row r="55" spans="1:18" ht="18.75" hidden="1">
      <c r="A55" s="26" t="s">
        <v>9</v>
      </c>
      <c r="B55" s="26" t="e">
        <f>#REF!+E14+E17+E33</f>
        <v>#REF!</v>
      </c>
      <c r="C55" s="20"/>
      <c r="D55" s="43"/>
      <c r="E55" s="46" t="s">
        <v>9</v>
      </c>
      <c r="F55" s="36"/>
      <c r="G55" s="36"/>
      <c r="H55" s="44"/>
      <c r="I55" s="45"/>
      <c r="J55" s="20"/>
      <c r="K55" s="20"/>
      <c r="L55" s="20"/>
      <c r="M55" s="20"/>
      <c r="N55" s="20"/>
      <c r="O55" s="20"/>
    </row>
    <row r="56" spans="1:18" ht="18.75" hidden="1">
      <c r="A56" s="26" t="s">
        <v>10</v>
      </c>
      <c r="B56" s="26">
        <f>E6+E39+E42+E35</f>
        <v>68080</v>
      </c>
      <c r="C56" s="20"/>
      <c r="D56" s="43"/>
      <c r="E56" s="46" t="s">
        <v>10</v>
      </c>
      <c r="F56" s="36"/>
      <c r="G56" s="36"/>
      <c r="H56" s="44"/>
      <c r="I56" s="45"/>
      <c r="J56" s="20"/>
      <c r="K56" s="20"/>
      <c r="L56" s="20"/>
      <c r="M56" s="20"/>
      <c r="N56" s="20"/>
      <c r="O56" s="20"/>
    </row>
    <row r="57" spans="1:18" ht="18.75" hidden="1">
      <c r="A57" s="26" t="s">
        <v>11</v>
      </c>
      <c r="B57" s="26">
        <f>E9+E47</f>
        <v>317720</v>
      </c>
      <c r="C57" s="20"/>
      <c r="D57" s="43"/>
      <c r="E57" s="46" t="s">
        <v>11</v>
      </c>
      <c r="F57" s="36"/>
      <c r="G57" s="36"/>
      <c r="H57" s="36"/>
      <c r="I57" s="36"/>
      <c r="J57" s="20"/>
      <c r="K57" s="20"/>
      <c r="L57" s="20"/>
      <c r="M57" s="20"/>
      <c r="N57" s="20"/>
      <c r="O57" s="20"/>
    </row>
    <row r="58" spans="1:18" ht="18.75" hidden="1">
      <c r="A58" s="48"/>
      <c r="B58" s="49" t="e">
        <f>SUM(B55:B57)</f>
        <v>#REF!</v>
      </c>
      <c r="C58" s="50"/>
      <c r="D58" s="51"/>
      <c r="E58" s="5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8" ht="18.75">
      <c r="A59" s="53"/>
      <c r="B59" s="54"/>
      <c r="C59" s="55"/>
      <c r="D59" s="56"/>
      <c r="E59" s="57"/>
      <c r="F59" s="58"/>
      <c r="G59" s="59"/>
      <c r="H59" s="60"/>
      <c r="I59" s="60"/>
      <c r="J59" s="60"/>
      <c r="K59" s="60"/>
      <c r="L59" s="60"/>
      <c r="M59" s="60"/>
      <c r="N59" s="60"/>
      <c r="O59" s="60"/>
      <c r="P59" s="6"/>
      <c r="Q59" s="6"/>
      <c r="R59" s="6"/>
    </row>
    <row r="60" spans="1:18" ht="18.75">
      <c r="A60" s="53"/>
      <c r="B60" s="61" t="s">
        <v>93</v>
      </c>
      <c r="C60" s="62"/>
      <c r="D60" s="63"/>
      <c r="E60" s="64">
        <v>646863</v>
      </c>
      <c r="F60" s="58"/>
      <c r="G60" s="65"/>
      <c r="H60" s="60"/>
      <c r="I60" s="60"/>
      <c r="J60" s="60"/>
      <c r="K60" s="60"/>
      <c r="L60" s="60"/>
      <c r="M60" s="66" t="s">
        <v>93</v>
      </c>
      <c r="N60" s="67">
        <f>N7+N8+N17+N18+N19+N20+N21+N22+N23+N24+N25+N27</f>
        <v>278767</v>
      </c>
      <c r="O60" s="60"/>
      <c r="P60" s="6"/>
      <c r="Q60" s="6"/>
      <c r="R60" s="6"/>
    </row>
    <row r="61" spans="1:18" ht="18.75">
      <c r="A61" s="53"/>
      <c r="B61" s="61" t="s">
        <v>94</v>
      </c>
      <c r="C61" s="62"/>
      <c r="D61" s="63"/>
      <c r="E61" s="64">
        <v>22650</v>
      </c>
      <c r="F61" s="58"/>
      <c r="G61" s="59"/>
      <c r="H61" s="60"/>
      <c r="I61" s="60"/>
      <c r="J61" s="60"/>
      <c r="K61" s="60"/>
      <c r="L61" s="60"/>
      <c r="M61" s="66" t="s">
        <v>94</v>
      </c>
      <c r="N61" s="67">
        <v>22650</v>
      </c>
      <c r="O61" s="60"/>
      <c r="P61" s="6"/>
      <c r="Q61" s="6"/>
      <c r="R61" s="6"/>
    </row>
    <row r="62" spans="1:18" ht="18.75">
      <c r="A62" s="53"/>
      <c r="B62" s="61" t="s">
        <v>95</v>
      </c>
      <c r="C62" s="62"/>
      <c r="D62" s="63"/>
      <c r="E62" s="64">
        <v>288720</v>
      </c>
      <c r="F62" s="58"/>
      <c r="G62" s="59"/>
      <c r="H62" s="60"/>
      <c r="I62" s="60"/>
      <c r="J62" s="60"/>
      <c r="K62" s="60"/>
      <c r="L62" s="60"/>
      <c r="M62" s="66" t="s">
        <v>95</v>
      </c>
      <c r="N62" s="68">
        <f>N10+N12</f>
        <v>288720</v>
      </c>
      <c r="O62" s="57"/>
      <c r="P62" s="6"/>
      <c r="Q62" s="6"/>
      <c r="R62" s="6"/>
    </row>
    <row r="63" spans="1:18" ht="18.75">
      <c r="A63" s="53"/>
      <c r="B63" s="61" t="s">
        <v>96</v>
      </c>
      <c r="C63" s="62"/>
      <c r="D63" s="63"/>
      <c r="E63" s="64">
        <v>341767</v>
      </c>
      <c r="F63" s="60"/>
      <c r="G63" s="60"/>
      <c r="H63" s="60"/>
      <c r="I63" s="60"/>
      <c r="J63" s="60"/>
      <c r="K63" s="60"/>
      <c r="L63" s="60"/>
      <c r="M63" s="66" t="s">
        <v>96</v>
      </c>
      <c r="N63" s="67">
        <f>N31+N32+N34+N36+N37+N38+N39+N47+N42+N43+N45+N46</f>
        <v>14525.16</v>
      </c>
      <c r="O63" s="60"/>
      <c r="P63" s="6"/>
      <c r="Q63" s="6"/>
      <c r="R63" s="6"/>
    </row>
    <row r="64" spans="1:18" ht="18.75">
      <c r="A64" s="53"/>
      <c r="B64" s="54"/>
      <c r="C64" s="55"/>
      <c r="D64" s="56"/>
      <c r="E64" s="57"/>
      <c r="F64" s="60"/>
      <c r="G64" s="60"/>
      <c r="H64" s="60"/>
      <c r="I64" s="60"/>
      <c r="J64" s="60"/>
      <c r="K64" s="60"/>
      <c r="L64" s="60"/>
      <c r="M64" s="60"/>
      <c r="N64" s="57"/>
      <c r="O64" s="57"/>
      <c r="P64" s="6"/>
      <c r="Q64" s="6"/>
      <c r="R64" s="6"/>
    </row>
    <row r="65" spans="1:18" ht="18.75">
      <c r="A65" s="53"/>
      <c r="B65" s="54"/>
      <c r="C65" s="55"/>
      <c r="D65" s="56"/>
      <c r="E65" s="57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"/>
      <c r="Q65" s="6"/>
      <c r="R65" s="6"/>
    </row>
    <row r="66" spans="1:18" ht="18.75">
      <c r="A66" s="53"/>
      <c r="B66" s="54"/>
      <c r="C66" s="55"/>
      <c r="D66" s="56"/>
      <c r="E66" s="57"/>
      <c r="F66" s="60"/>
      <c r="G66" s="60"/>
      <c r="H66" s="60"/>
      <c r="I66" s="60"/>
      <c r="J66" s="60"/>
      <c r="K66" s="60"/>
      <c r="L66" s="60"/>
      <c r="M66" s="60"/>
      <c r="N66" s="57" t="s">
        <v>123</v>
      </c>
      <c r="O66" s="57">
        <f>O14+O15+O16+O28</f>
        <v>343078.87</v>
      </c>
      <c r="P66" s="6"/>
      <c r="Q66" s="6"/>
      <c r="R66" s="6"/>
    </row>
    <row r="67" spans="1:18" ht="37.5">
      <c r="A67" s="53"/>
      <c r="B67" s="54" t="s">
        <v>124</v>
      </c>
      <c r="C67" s="55"/>
      <c r="D67" s="56"/>
      <c r="E67" s="57"/>
      <c r="F67" s="60"/>
      <c r="G67" s="60"/>
      <c r="H67" s="60"/>
      <c r="I67" s="60"/>
      <c r="J67" s="81" t="s">
        <v>125</v>
      </c>
      <c r="K67" s="81"/>
      <c r="L67" s="81"/>
      <c r="M67" s="60"/>
      <c r="N67" s="60"/>
      <c r="O67" s="60"/>
      <c r="P67" s="6"/>
      <c r="Q67" s="6"/>
      <c r="R67" s="6"/>
    </row>
    <row r="68" spans="1:18" ht="18.75">
      <c r="A68" s="60"/>
      <c r="B68" s="55"/>
      <c r="C68" s="55"/>
      <c r="D68" s="56"/>
      <c r="E68" s="57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"/>
      <c r="Q68" s="6"/>
      <c r="R68" s="6"/>
    </row>
    <row r="69" spans="1:18" ht="18.75">
      <c r="A69" s="60"/>
      <c r="B69" s="55"/>
      <c r="C69" s="55"/>
      <c r="D69" s="56"/>
      <c r="E69" s="57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"/>
      <c r="Q69" s="6"/>
      <c r="R69" s="6"/>
    </row>
    <row r="70" spans="1:18" ht="18.75">
      <c r="A70" s="60"/>
      <c r="B70" s="55"/>
      <c r="C70" s="55"/>
      <c r="D70" s="56"/>
      <c r="E70" s="57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"/>
      <c r="Q70" s="6"/>
      <c r="R70" s="6"/>
    </row>
    <row r="71" spans="1:18" ht="18.75">
      <c r="A71" s="60"/>
      <c r="B71" s="55"/>
      <c r="C71" s="55"/>
      <c r="D71" s="56"/>
      <c r="E71" s="57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"/>
      <c r="Q71" s="6"/>
      <c r="R71" s="6"/>
    </row>
    <row r="72" spans="1:18" ht="18.75">
      <c r="A72" s="60"/>
      <c r="B72" s="55"/>
      <c r="C72" s="55"/>
      <c r="D72" s="56"/>
      <c r="E72" s="57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"/>
      <c r="Q72" s="6"/>
      <c r="R72" s="6"/>
    </row>
    <row r="73" spans="1:18" ht="18.75">
      <c r="A73" s="60"/>
      <c r="B73" s="55"/>
      <c r="C73" s="55"/>
      <c r="D73" s="56"/>
      <c r="E73" s="57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"/>
      <c r="Q73" s="6"/>
      <c r="R73" s="6"/>
    </row>
    <row r="74" spans="1:18" ht="18.75">
      <c r="A74" s="60"/>
      <c r="B74" s="55"/>
      <c r="C74" s="55"/>
      <c r="D74" s="56"/>
      <c r="E74" s="57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"/>
      <c r="Q74" s="6"/>
      <c r="R74" s="6"/>
    </row>
    <row r="75" spans="1:18" ht="18.75">
      <c r="A75" s="60"/>
      <c r="B75" s="55"/>
      <c r="C75" s="55"/>
      <c r="D75" s="56"/>
      <c r="E75" s="57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"/>
      <c r="Q75" s="6"/>
      <c r="R75" s="6"/>
    </row>
    <row r="76" spans="1:18" ht="18.75">
      <c r="A76" s="60"/>
      <c r="B76" s="55"/>
      <c r="C76" s="55"/>
      <c r="D76" s="56"/>
      <c r="E76" s="57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"/>
      <c r="Q76" s="6"/>
      <c r="R76" s="6"/>
    </row>
    <row r="77" spans="1:18" ht="18.75">
      <c r="A77" s="60"/>
      <c r="B77" s="55"/>
      <c r="C77" s="55"/>
      <c r="D77" s="56"/>
      <c r="E77" s="57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"/>
      <c r="Q77" s="6"/>
      <c r="R77" s="6"/>
    </row>
    <row r="78" spans="1:18" ht="18.75">
      <c r="A78" s="60"/>
      <c r="B78" s="55"/>
      <c r="C78" s="55"/>
      <c r="D78" s="56"/>
      <c r="E78" s="57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"/>
      <c r="Q78" s="6"/>
      <c r="R78" s="6"/>
    </row>
    <row r="79" spans="1:18" ht="18.75">
      <c r="A79" s="60"/>
      <c r="B79" s="55"/>
      <c r="C79" s="55"/>
      <c r="D79" s="56"/>
      <c r="E79" s="57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"/>
      <c r="Q79" s="6"/>
      <c r="R79" s="6"/>
    </row>
    <row r="80" spans="1:18" ht="18.75">
      <c r="A80" s="60"/>
      <c r="B80" s="55"/>
      <c r="C80" s="55"/>
      <c r="D80" s="56"/>
      <c r="E80" s="57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"/>
      <c r="Q80" s="6"/>
      <c r="R80" s="6"/>
    </row>
    <row r="81" spans="1:18" ht="18.75">
      <c r="A81" s="60"/>
      <c r="B81" s="55"/>
      <c r="C81" s="55"/>
      <c r="D81" s="56"/>
      <c r="E81" s="57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"/>
      <c r="Q81" s="6"/>
      <c r="R81" s="6"/>
    </row>
    <row r="82" spans="1:18" ht="18.75">
      <c r="A82" s="60"/>
      <c r="B82" s="55"/>
      <c r="C82" s="55"/>
      <c r="D82" s="56"/>
      <c r="E82" s="57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"/>
      <c r="Q82" s="6"/>
      <c r="R82" s="6"/>
    </row>
    <row r="83" spans="1:18" ht="18.75">
      <c r="A83" s="60"/>
      <c r="B83" s="55"/>
      <c r="C83" s="55"/>
      <c r="D83" s="56"/>
      <c r="E83" s="57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"/>
      <c r="Q83" s="6"/>
      <c r="R83" s="6"/>
    </row>
    <row r="84" spans="1:18" ht="18.75">
      <c r="A84" s="60"/>
      <c r="B84" s="55"/>
      <c r="C84" s="55"/>
      <c r="D84" s="56"/>
      <c r="E84" s="57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"/>
      <c r="Q84" s="6"/>
      <c r="R84" s="6"/>
    </row>
    <row r="85" spans="1:18" ht="18.75">
      <c r="A85" s="60"/>
      <c r="B85" s="55"/>
      <c r="C85" s="55"/>
      <c r="D85" s="56"/>
      <c r="E85" s="57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"/>
      <c r="Q85" s="6"/>
      <c r="R85" s="6"/>
    </row>
    <row r="86" spans="1:18" ht="18.75">
      <c r="A86" s="60"/>
      <c r="B86" s="55"/>
      <c r="C86" s="55"/>
      <c r="D86" s="56"/>
      <c r="E86" s="57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"/>
      <c r="Q86" s="6"/>
      <c r="R86" s="6"/>
    </row>
    <row r="87" spans="1:18" ht="18.75">
      <c r="A87" s="60"/>
      <c r="B87" s="55"/>
      <c r="C87" s="55"/>
      <c r="D87" s="56"/>
      <c r="E87" s="57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"/>
      <c r="Q87" s="6"/>
      <c r="R87" s="6"/>
    </row>
    <row r="88" spans="1:18" ht="18.75">
      <c r="A88" s="60"/>
      <c r="B88" s="55"/>
      <c r="C88" s="55"/>
      <c r="D88" s="56"/>
      <c r="E88" s="57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"/>
      <c r="Q88" s="6"/>
      <c r="R88" s="6"/>
    </row>
    <row r="89" spans="1:18" ht="18.75">
      <c r="A89" s="60"/>
      <c r="B89" s="55"/>
      <c r="C89" s="55"/>
      <c r="D89" s="56"/>
      <c r="E89" s="57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"/>
      <c r="Q89" s="6"/>
      <c r="R89" s="6"/>
    </row>
    <row r="90" spans="1:18" ht="18.75">
      <c r="A90" s="60"/>
      <c r="B90" s="55"/>
      <c r="C90" s="55"/>
      <c r="D90" s="56"/>
      <c r="E90" s="57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"/>
      <c r="Q90" s="6"/>
      <c r="R90" s="6"/>
    </row>
    <row r="91" spans="1:18" ht="18.75">
      <c r="A91" s="60"/>
      <c r="B91" s="55"/>
      <c r="C91" s="55"/>
      <c r="D91" s="56"/>
      <c r="E91" s="57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"/>
      <c r="Q91" s="6"/>
      <c r="R91" s="6"/>
    </row>
    <row r="92" spans="1:18" ht="18.75">
      <c r="A92" s="60"/>
      <c r="B92" s="55"/>
      <c r="C92" s="55"/>
      <c r="D92" s="56"/>
      <c r="E92" s="57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"/>
      <c r="Q92" s="6"/>
      <c r="R92" s="6"/>
    </row>
    <row r="93" spans="1:18" ht="18.75">
      <c r="A93" s="60"/>
      <c r="B93" s="55"/>
      <c r="C93" s="55"/>
      <c r="D93" s="56"/>
      <c r="E93" s="57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"/>
      <c r="Q93" s="6"/>
      <c r="R93" s="6"/>
    </row>
    <row r="94" spans="1:18" ht="18.75">
      <c r="A94" s="60"/>
      <c r="B94" s="55"/>
      <c r="C94" s="55"/>
      <c r="D94" s="56"/>
      <c r="E94" s="57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"/>
      <c r="Q94" s="6"/>
      <c r="R94" s="6"/>
    </row>
    <row r="95" spans="1:18" ht="18.75">
      <c r="A95" s="60"/>
      <c r="B95" s="55"/>
      <c r="C95" s="55"/>
      <c r="D95" s="56"/>
      <c r="E95" s="57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"/>
      <c r="Q95" s="6"/>
      <c r="R95" s="6"/>
    </row>
    <row r="96" spans="1:18" ht="18.75">
      <c r="A96" s="60"/>
      <c r="B96" s="55"/>
      <c r="C96" s="55"/>
      <c r="D96" s="56"/>
      <c r="E96" s="57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"/>
      <c r="Q96" s="6"/>
      <c r="R96" s="6"/>
    </row>
    <row r="97" spans="1:18" s="4" customFormat="1" ht="18.75">
      <c r="A97" s="60"/>
      <c r="B97" s="55"/>
      <c r="C97" s="55"/>
      <c r="D97" s="56"/>
      <c r="E97" s="57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"/>
      <c r="Q97" s="9"/>
      <c r="R97" s="9"/>
    </row>
    <row r="98" spans="1:18" s="4" customFormat="1" ht="18.75">
      <c r="A98" s="60"/>
      <c r="B98" s="55"/>
      <c r="C98" s="55"/>
      <c r="D98" s="56"/>
      <c r="E98" s="57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"/>
      <c r="Q98" s="9"/>
      <c r="R98" s="9"/>
    </row>
    <row r="99" spans="1:18" s="4" customFormat="1" ht="18.75">
      <c r="A99" s="60"/>
      <c r="B99" s="55"/>
      <c r="C99" s="55"/>
      <c r="D99" s="56"/>
      <c r="E99" s="57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"/>
      <c r="Q99" s="9"/>
      <c r="R99" s="9"/>
    </row>
    <row r="100" spans="1:18" s="4" customFormat="1" ht="18.75">
      <c r="A100" s="60"/>
      <c r="B100" s="55"/>
      <c r="C100" s="55"/>
      <c r="D100" s="56"/>
      <c r="E100" s="57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"/>
      <c r="Q100" s="9"/>
      <c r="R100" s="9"/>
    </row>
    <row r="101" spans="1:18" s="4" customFormat="1" ht="18.75">
      <c r="A101" s="60"/>
      <c r="B101" s="55"/>
      <c r="C101" s="55"/>
      <c r="D101" s="56"/>
      <c r="E101" s="57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"/>
      <c r="Q101" s="9"/>
      <c r="R101" s="9"/>
    </row>
    <row r="102" spans="1:18" s="4" customFormat="1" ht="18.75">
      <c r="A102" s="60"/>
      <c r="B102" s="55"/>
      <c r="C102" s="55"/>
      <c r="D102" s="56"/>
      <c r="E102" s="57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"/>
      <c r="Q102" s="9"/>
      <c r="R102" s="9"/>
    </row>
    <row r="103" spans="1:18" s="4" customFormat="1" ht="18.75">
      <c r="A103" s="60"/>
      <c r="B103" s="55"/>
      <c r="C103" s="55"/>
      <c r="D103" s="56"/>
      <c r="E103" s="57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"/>
      <c r="Q103" s="9"/>
      <c r="R103" s="9"/>
    </row>
    <row r="104" spans="1:18" s="4" customFormat="1" ht="18.75">
      <c r="A104" s="60"/>
      <c r="B104" s="55"/>
      <c r="C104" s="55"/>
      <c r="D104" s="56"/>
      <c r="E104" s="57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"/>
      <c r="Q104" s="9"/>
      <c r="R104" s="9"/>
    </row>
    <row r="105" spans="1:18" s="4" customFormat="1" ht="18.75">
      <c r="A105" s="60"/>
      <c r="B105" s="55"/>
      <c r="C105" s="55"/>
      <c r="D105" s="56"/>
      <c r="E105" s="57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"/>
      <c r="Q105" s="9"/>
      <c r="R105" s="9"/>
    </row>
    <row r="106" spans="1:18" s="4" customFormat="1" ht="18.75">
      <c r="A106" s="60"/>
      <c r="B106" s="55"/>
      <c r="C106" s="55"/>
      <c r="D106" s="56"/>
      <c r="E106" s="57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"/>
      <c r="Q106" s="9"/>
      <c r="R106" s="9"/>
    </row>
    <row r="107" spans="1:18" s="4" customFormat="1" ht="18.75">
      <c r="A107" s="60"/>
      <c r="B107" s="55"/>
      <c r="C107" s="55"/>
      <c r="D107" s="56"/>
      <c r="E107" s="57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"/>
      <c r="Q107" s="9"/>
      <c r="R107" s="9"/>
    </row>
    <row r="108" spans="1:18" s="4" customFormat="1" ht="18.75">
      <c r="A108" s="60"/>
      <c r="B108" s="55"/>
      <c r="C108" s="55"/>
      <c r="D108" s="56"/>
      <c r="E108" s="57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"/>
      <c r="Q108" s="9"/>
      <c r="R108" s="9"/>
    </row>
    <row r="109" spans="1:18" s="4" customFormat="1" ht="18.75">
      <c r="A109" s="60"/>
      <c r="B109" s="55"/>
      <c r="C109" s="55"/>
      <c r="D109" s="56"/>
      <c r="E109" s="57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"/>
      <c r="Q109" s="9"/>
      <c r="R109" s="9"/>
    </row>
    <row r="110" spans="1:18" s="4" customFormat="1" ht="18.75">
      <c r="A110" s="60"/>
      <c r="B110" s="55"/>
      <c r="C110" s="55"/>
      <c r="D110" s="56"/>
      <c r="E110" s="57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"/>
      <c r="Q110" s="9"/>
      <c r="R110" s="9"/>
    </row>
    <row r="111" spans="1:18" s="4" customFormat="1" ht="18.75">
      <c r="A111" s="60"/>
      <c r="B111" s="55"/>
      <c r="C111" s="55"/>
      <c r="D111" s="56"/>
      <c r="E111" s="57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"/>
      <c r="Q111" s="9"/>
      <c r="R111" s="9"/>
    </row>
    <row r="112" spans="1:18" s="4" customFormat="1" ht="18.75">
      <c r="A112" s="60"/>
      <c r="B112" s="55"/>
      <c r="C112" s="55"/>
      <c r="D112" s="56"/>
      <c r="E112" s="57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"/>
      <c r="Q112" s="9"/>
      <c r="R112" s="9"/>
    </row>
    <row r="113" spans="1:18" s="4" customFormat="1" ht="18.75">
      <c r="A113" s="60"/>
      <c r="B113" s="55"/>
      <c r="C113" s="55"/>
      <c r="D113" s="56"/>
      <c r="E113" s="57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"/>
      <c r="Q113" s="9"/>
      <c r="R113" s="9"/>
    </row>
    <row r="114" spans="1:18" s="4" customFormat="1" ht="18.75">
      <c r="A114" s="60"/>
      <c r="B114" s="55"/>
      <c r="C114" s="55"/>
      <c r="D114" s="56"/>
      <c r="E114" s="57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"/>
      <c r="Q114" s="9"/>
      <c r="R114" s="9"/>
    </row>
    <row r="115" spans="1:18" s="4" customFormat="1" ht="18.75">
      <c r="A115" s="60"/>
      <c r="B115" s="55"/>
      <c r="C115" s="55"/>
      <c r="D115" s="56"/>
      <c r="E115" s="57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"/>
      <c r="Q115" s="9"/>
      <c r="R115" s="9"/>
    </row>
    <row r="116" spans="1:18" s="4" customFormat="1" ht="18.75">
      <c r="A116" s="60"/>
      <c r="B116" s="55"/>
      <c r="C116" s="55"/>
      <c r="D116" s="56"/>
      <c r="E116" s="57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"/>
      <c r="Q116" s="9"/>
      <c r="R116" s="9"/>
    </row>
    <row r="117" spans="1:18" s="4" customFormat="1" ht="18.75">
      <c r="A117" s="60"/>
      <c r="B117" s="55"/>
      <c r="C117" s="55"/>
      <c r="D117" s="56"/>
      <c r="E117" s="57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"/>
      <c r="Q117" s="9"/>
      <c r="R117" s="9"/>
    </row>
    <row r="118" spans="1:18" s="4" customFormat="1" ht="18.75">
      <c r="A118" s="60"/>
      <c r="B118" s="55"/>
      <c r="C118" s="55"/>
      <c r="D118" s="56"/>
      <c r="E118" s="57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"/>
      <c r="Q118" s="9"/>
      <c r="R118" s="9"/>
    </row>
    <row r="119" spans="1:18" s="4" customFormat="1" ht="18.75">
      <c r="A119" s="60"/>
      <c r="B119" s="55"/>
      <c r="C119" s="55"/>
      <c r="D119" s="56"/>
      <c r="E119" s="57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"/>
      <c r="Q119" s="9"/>
      <c r="R119" s="9"/>
    </row>
    <row r="120" spans="1:18" s="4" customFormat="1" ht="18.75">
      <c r="A120" s="60"/>
      <c r="B120" s="55"/>
      <c r="C120" s="55"/>
      <c r="D120" s="56"/>
      <c r="E120" s="57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"/>
      <c r="Q120" s="9"/>
      <c r="R120" s="9"/>
    </row>
    <row r="121" spans="1:18" s="4" customFormat="1" ht="18.75">
      <c r="A121" s="60"/>
      <c r="B121" s="55"/>
      <c r="C121" s="55"/>
      <c r="D121" s="56"/>
      <c r="E121" s="57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"/>
      <c r="Q121" s="9"/>
      <c r="R121" s="9"/>
    </row>
    <row r="122" spans="1:18" s="4" customFormat="1" ht="18.75">
      <c r="A122" s="60"/>
      <c r="B122" s="55"/>
      <c r="C122" s="55"/>
      <c r="D122" s="56"/>
      <c r="E122" s="57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"/>
      <c r="Q122" s="9"/>
      <c r="R122" s="9"/>
    </row>
    <row r="123" spans="1:18" s="4" customFormat="1" ht="18.75">
      <c r="A123" s="60"/>
      <c r="B123" s="55"/>
      <c r="C123" s="55"/>
      <c r="D123" s="56"/>
      <c r="E123" s="57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"/>
      <c r="Q123" s="9"/>
      <c r="R123" s="9"/>
    </row>
    <row r="124" spans="1:18" s="4" customFormat="1" ht="18.75">
      <c r="A124" s="60"/>
      <c r="B124" s="55"/>
      <c r="C124" s="55"/>
      <c r="D124" s="56"/>
      <c r="E124" s="57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"/>
      <c r="Q124" s="9"/>
      <c r="R124" s="9"/>
    </row>
    <row r="125" spans="1:18" s="4" customFormat="1" ht="18.75">
      <c r="A125" s="60"/>
      <c r="B125" s="55"/>
      <c r="C125" s="55"/>
      <c r="D125" s="56"/>
      <c r="E125" s="57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"/>
      <c r="Q125" s="9"/>
      <c r="R125" s="9"/>
    </row>
    <row r="126" spans="1:18" s="4" customFormat="1" ht="18.75">
      <c r="A126" s="60"/>
      <c r="B126" s="55"/>
      <c r="C126" s="55"/>
      <c r="D126" s="56"/>
      <c r="E126" s="57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"/>
      <c r="Q126" s="9"/>
      <c r="R126" s="9"/>
    </row>
    <row r="127" spans="1:18" s="4" customFormat="1" ht="18.75">
      <c r="A127" s="60"/>
      <c r="B127" s="55"/>
      <c r="C127" s="55"/>
      <c r="D127" s="56"/>
      <c r="E127" s="57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"/>
      <c r="Q127" s="9"/>
      <c r="R127" s="9"/>
    </row>
    <row r="128" spans="1:18" s="4" customFormat="1" ht="18.75">
      <c r="A128" s="60"/>
      <c r="B128" s="55"/>
      <c r="C128" s="55"/>
      <c r="D128" s="56"/>
      <c r="E128" s="57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"/>
      <c r="Q128" s="9"/>
      <c r="R128" s="9"/>
    </row>
    <row r="129" spans="1:18" s="4" customFormat="1" ht="18.75">
      <c r="A129" s="60"/>
      <c r="B129" s="55"/>
      <c r="C129" s="55"/>
      <c r="D129" s="56"/>
      <c r="E129" s="57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"/>
      <c r="Q129" s="9"/>
      <c r="R129" s="9"/>
    </row>
    <row r="130" spans="1:18" s="4" customFormat="1" ht="18.75">
      <c r="A130" s="60"/>
      <c r="B130" s="55"/>
      <c r="C130" s="55"/>
      <c r="D130" s="56"/>
      <c r="E130" s="57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"/>
      <c r="Q130" s="9"/>
      <c r="R130" s="9"/>
    </row>
    <row r="131" spans="1:18" s="4" customFormat="1" ht="18.75">
      <c r="A131" s="60"/>
      <c r="B131" s="55"/>
      <c r="C131" s="55"/>
      <c r="D131" s="56"/>
      <c r="E131" s="57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"/>
      <c r="Q131" s="9"/>
      <c r="R131" s="9"/>
    </row>
    <row r="132" spans="1:18" s="4" customFormat="1" ht="18.75">
      <c r="A132" s="60"/>
      <c r="B132" s="55"/>
      <c r="C132" s="55"/>
      <c r="D132" s="56"/>
      <c r="E132" s="57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"/>
      <c r="Q132" s="9"/>
      <c r="R132" s="9"/>
    </row>
    <row r="133" spans="1:18" s="4" customFormat="1" ht="18.75">
      <c r="A133" s="60"/>
      <c r="B133" s="55"/>
      <c r="C133" s="55"/>
      <c r="D133" s="56"/>
      <c r="E133" s="57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"/>
      <c r="Q133" s="9"/>
      <c r="R133" s="9"/>
    </row>
    <row r="134" spans="1:18" s="4" customFormat="1" ht="18.75">
      <c r="A134" s="60"/>
      <c r="B134" s="55"/>
      <c r="C134" s="55"/>
      <c r="D134" s="56"/>
      <c r="E134" s="57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"/>
      <c r="Q134" s="9"/>
      <c r="R134" s="9"/>
    </row>
    <row r="135" spans="1:18" s="4" customFormat="1" ht="18.75">
      <c r="A135" s="60"/>
      <c r="B135" s="55"/>
      <c r="C135" s="55"/>
      <c r="D135" s="56"/>
      <c r="E135" s="57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"/>
      <c r="Q135" s="9"/>
      <c r="R135" s="9"/>
    </row>
    <row r="136" spans="1:18" s="4" customFormat="1" ht="18.75">
      <c r="A136" s="60"/>
      <c r="B136" s="55"/>
      <c r="C136" s="55"/>
      <c r="D136" s="56"/>
      <c r="E136" s="57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"/>
      <c r="Q136" s="9"/>
      <c r="R136" s="9"/>
    </row>
    <row r="137" spans="1:18" s="4" customFormat="1" ht="18.75">
      <c r="A137" s="60"/>
      <c r="B137" s="55"/>
      <c r="C137" s="55"/>
      <c r="D137" s="56"/>
      <c r="E137" s="57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"/>
      <c r="Q137" s="9"/>
      <c r="R137" s="9"/>
    </row>
    <row r="138" spans="1:18" s="4" customFormat="1" ht="18.75">
      <c r="A138" s="60"/>
      <c r="B138" s="55"/>
      <c r="C138" s="55"/>
      <c r="D138" s="56"/>
      <c r="E138" s="57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"/>
      <c r="Q138" s="9"/>
      <c r="R138" s="9"/>
    </row>
    <row r="139" spans="1:18" s="4" customFormat="1" ht="18.75">
      <c r="A139" s="60"/>
      <c r="B139" s="55"/>
      <c r="C139" s="55"/>
      <c r="D139" s="56"/>
      <c r="E139" s="57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"/>
      <c r="Q139" s="9"/>
      <c r="R139" s="9"/>
    </row>
    <row r="140" spans="1:18" s="4" customFormat="1" ht="18.75">
      <c r="A140" s="60"/>
      <c r="B140" s="55"/>
      <c r="C140" s="55"/>
      <c r="D140" s="56"/>
      <c r="E140" s="57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"/>
      <c r="Q140" s="9"/>
      <c r="R140" s="9"/>
    </row>
    <row r="141" spans="1:18" s="4" customFormat="1" ht="18.75">
      <c r="A141" s="60"/>
      <c r="B141" s="55"/>
      <c r="C141" s="55"/>
      <c r="D141" s="56"/>
      <c r="E141" s="57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"/>
      <c r="Q141" s="9"/>
      <c r="R141" s="9"/>
    </row>
    <row r="142" spans="1:18" s="4" customFormat="1" ht="18.75">
      <c r="A142" s="60"/>
      <c r="B142" s="55"/>
      <c r="C142" s="55"/>
      <c r="D142" s="56"/>
      <c r="E142" s="57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"/>
      <c r="Q142" s="9"/>
      <c r="R142" s="9"/>
    </row>
    <row r="143" spans="1:18" s="4" customFormat="1" ht="18.75">
      <c r="A143" s="60"/>
      <c r="B143" s="55"/>
      <c r="C143" s="55"/>
      <c r="D143" s="56"/>
      <c r="E143" s="57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"/>
      <c r="Q143" s="9"/>
      <c r="R143" s="9"/>
    </row>
    <row r="144" spans="1:18" s="4" customFormat="1" ht="18.75">
      <c r="A144" s="60"/>
      <c r="B144" s="55"/>
      <c r="C144" s="55"/>
      <c r="D144" s="56"/>
      <c r="E144" s="57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"/>
      <c r="Q144" s="9"/>
      <c r="R144" s="9"/>
    </row>
    <row r="145" spans="1:18" s="4" customFormat="1" ht="18.75">
      <c r="A145" s="60"/>
      <c r="B145" s="55"/>
      <c r="C145" s="55"/>
      <c r="D145" s="56"/>
      <c r="E145" s="57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"/>
      <c r="Q145" s="9"/>
      <c r="R145" s="9"/>
    </row>
    <row r="146" spans="1:18" s="4" customFormat="1" ht="18.75">
      <c r="A146" s="60"/>
      <c r="B146" s="55"/>
      <c r="C146" s="55"/>
      <c r="D146" s="56"/>
      <c r="E146" s="57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"/>
      <c r="Q146" s="9"/>
      <c r="R146" s="9"/>
    </row>
    <row r="147" spans="1:18" s="4" customFormat="1" ht="18.75">
      <c r="A147" s="60"/>
      <c r="B147" s="55"/>
      <c r="C147" s="55"/>
      <c r="D147" s="56"/>
      <c r="E147" s="57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"/>
      <c r="Q147" s="9"/>
      <c r="R147" s="9"/>
    </row>
    <row r="148" spans="1:18" s="4" customFormat="1" ht="18.75">
      <c r="A148" s="60"/>
      <c r="B148" s="55"/>
      <c r="C148" s="55"/>
      <c r="D148" s="56"/>
      <c r="E148" s="57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"/>
      <c r="Q148" s="9"/>
      <c r="R148" s="9"/>
    </row>
    <row r="149" spans="1:18" s="4" customFormat="1" ht="18.75">
      <c r="A149" s="60"/>
      <c r="B149" s="55"/>
      <c r="C149" s="55"/>
      <c r="D149" s="56"/>
      <c r="E149" s="57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"/>
      <c r="Q149" s="9"/>
      <c r="R149" s="9"/>
    </row>
    <row r="150" spans="1:18" s="4" customFormat="1" ht="18.75">
      <c r="A150" s="60"/>
      <c r="B150" s="55"/>
      <c r="C150" s="55"/>
      <c r="D150" s="56"/>
      <c r="E150" s="57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"/>
      <c r="Q150" s="9"/>
      <c r="R150" s="9"/>
    </row>
    <row r="151" spans="1:18" s="4" customFormat="1" ht="18.75">
      <c r="A151" s="60"/>
      <c r="B151" s="55"/>
      <c r="C151" s="55"/>
      <c r="D151" s="56"/>
      <c r="E151" s="57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"/>
      <c r="Q151" s="9"/>
      <c r="R151" s="9"/>
    </row>
    <row r="152" spans="1:18" s="4" customFormat="1" ht="18.75">
      <c r="A152" s="60"/>
      <c r="B152" s="55"/>
      <c r="C152" s="55"/>
      <c r="D152" s="56"/>
      <c r="E152" s="57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"/>
      <c r="Q152" s="9"/>
      <c r="R152" s="9"/>
    </row>
    <row r="153" spans="1:18" s="4" customFormat="1" ht="18.75">
      <c r="A153" s="60"/>
      <c r="B153" s="55"/>
      <c r="C153" s="55"/>
      <c r="D153" s="56"/>
      <c r="E153" s="57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"/>
      <c r="Q153" s="9"/>
      <c r="R153" s="9"/>
    </row>
    <row r="154" spans="1:18" s="4" customFormat="1" ht="18.75">
      <c r="A154" s="60"/>
      <c r="B154" s="55"/>
      <c r="C154" s="55"/>
      <c r="D154" s="56"/>
      <c r="E154" s="57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"/>
      <c r="Q154" s="9"/>
      <c r="R154" s="9"/>
    </row>
    <row r="155" spans="1:18" s="4" customFormat="1" ht="18.75">
      <c r="A155" s="60"/>
      <c r="B155" s="55"/>
      <c r="C155" s="55"/>
      <c r="D155" s="56"/>
      <c r="E155" s="57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"/>
      <c r="Q155" s="9"/>
      <c r="R155" s="9"/>
    </row>
    <row r="156" spans="1:18" s="4" customFormat="1" ht="18.75">
      <c r="A156" s="60"/>
      <c r="B156" s="55"/>
      <c r="C156" s="55"/>
      <c r="D156" s="56"/>
      <c r="E156" s="57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"/>
      <c r="Q156" s="9"/>
      <c r="R156" s="9"/>
    </row>
    <row r="157" spans="1:18" s="4" customFormat="1" ht="18.75">
      <c r="A157" s="60"/>
      <c r="B157" s="55"/>
      <c r="C157" s="55"/>
      <c r="D157" s="56"/>
      <c r="E157" s="57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"/>
      <c r="Q157" s="9"/>
      <c r="R157" s="9"/>
    </row>
    <row r="158" spans="1:18" s="4" customFormat="1" ht="18.75">
      <c r="A158" s="60"/>
      <c r="B158" s="55"/>
      <c r="C158" s="55"/>
      <c r="D158" s="56"/>
      <c r="E158" s="57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"/>
      <c r="Q158" s="9"/>
      <c r="R158" s="9"/>
    </row>
    <row r="159" spans="1:18" s="4" customFormat="1" ht="18.75">
      <c r="A159" s="60"/>
      <c r="B159" s="55"/>
      <c r="C159" s="55"/>
      <c r="D159" s="56"/>
      <c r="E159" s="57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"/>
      <c r="Q159" s="9"/>
      <c r="R159" s="9"/>
    </row>
    <row r="160" spans="1:18" s="4" customFormat="1" ht="18.75">
      <c r="A160" s="60"/>
      <c r="B160" s="55"/>
      <c r="C160" s="55"/>
      <c r="D160" s="56"/>
      <c r="E160" s="57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"/>
      <c r="Q160" s="9"/>
      <c r="R160" s="9"/>
    </row>
    <row r="161" spans="1:18" s="4" customFormat="1">
      <c r="A161" s="6"/>
      <c r="B161" s="7"/>
      <c r="C161" s="7"/>
      <c r="D161" s="8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9"/>
      <c r="R161" s="9"/>
    </row>
    <row r="162" spans="1:18" s="4" customFormat="1">
      <c r="A162" s="6"/>
      <c r="B162" s="7"/>
      <c r="C162" s="7"/>
      <c r="D162" s="8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9"/>
      <c r="R162" s="9"/>
    </row>
    <row r="163" spans="1:18" s="4" customFormat="1">
      <c r="A163" s="6"/>
      <c r="B163" s="7"/>
      <c r="C163" s="7"/>
      <c r="D163" s="8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9"/>
      <c r="R163" s="9"/>
    </row>
    <row r="164" spans="1:18" s="4" customFormat="1">
      <c r="A164" s="6"/>
      <c r="B164" s="7"/>
      <c r="C164" s="7"/>
      <c r="D164" s="8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9"/>
      <c r="R164" s="9"/>
    </row>
    <row r="165" spans="1:18" s="4" customFormat="1">
      <c r="A165" s="6"/>
      <c r="B165" s="7"/>
      <c r="C165" s="7"/>
      <c r="D165" s="8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9"/>
      <c r="R165" s="9"/>
    </row>
    <row r="166" spans="1:18" s="4" customFormat="1">
      <c r="A166" s="6"/>
      <c r="B166" s="7"/>
      <c r="C166" s="7"/>
      <c r="D166" s="8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9"/>
      <c r="R166" s="9"/>
    </row>
    <row r="167" spans="1:18" s="4" customFormat="1">
      <c r="A167" s="6"/>
      <c r="B167" s="7"/>
      <c r="C167" s="7"/>
      <c r="D167" s="8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9"/>
      <c r="R167" s="9"/>
    </row>
    <row r="168" spans="1:18" s="4" customFormat="1">
      <c r="A168" s="6"/>
      <c r="B168" s="7"/>
      <c r="C168" s="7"/>
      <c r="D168" s="8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9"/>
      <c r="R168" s="9"/>
    </row>
    <row r="169" spans="1:18" s="4" customFormat="1">
      <c r="A169" s="6"/>
      <c r="B169" s="7"/>
      <c r="C169" s="7"/>
      <c r="D169" s="8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9"/>
      <c r="R169" s="9"/>
    </row>
    <row r="170" spans="1:18" s="4" customFormat="1">
      <c r="A170" s="6"/>
      <c r="B170" s="7"/>
      <c r="C170" s="7"/>
      <c r="D170" s="8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9"/>
      <c r="R170" s="9"/>
    </row>
    <row r="171" spans="1:18" s="4" customFormat="1">
      <c r="A171" s="6"/>
      <c r="B171" s="7"/>
      <c r="C171" s="7"/>
      <c r="D171" s="8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9"/>
      <c r="R171" s="9"/>
    </row>
    <row r="172" spans="1:18" s="4" customFormat="1">
      <c r="A172" s="6"/>
      <c r="B172" s="7"/>
      <c r="C172" s="7"/>
      <c r="D172" s="8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9"/>
      <c r="R172" s="9"/>
    </row>
    <row r="173" spans="1:18" s="4" customFormat="1">
      <c r="A173" s="6"/>
      <c r="B173" s="7"/>
      <c r="C173" s="7"/>
      <c r="D173" s="8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9"/>
      <c r="R173" s="9"/>
    </row>
    <row r="174" spans="1:18" s="4" customFormat="1">
      <c r="A174" s="6"/>
      <c r="B174" s="7"/>
      <c r="C174" s="7"/>
      <c r="D174" s="8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9"/>
      <c r="R174" s="9"/>
    </row>
    <row r="175" spans="1:18" s="4" customFormat="1">
      <c r="A175" s="6"/>
      <c r="B175" s="7"/>
      <c r="C175" s="7"/>
      <c r="D175" s="8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9"/>
      <c r="R175" s="9"/>
    </row>
    <row r="176" spans="1:18" s="4" customFormat="1">
      <c r="A176" s="6"/>
      <c r="B176" s="7"/>
      <c r="C176" s="7"/>
      <c r="D176" s="8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9"/>
      <c r="R176" s="9"/>
    </row>
    <row r="177" spans="1:18" s="4" customFormat="1">
      <c r="A177" s="6"/>
      <c r="B177" s="7"/>
      <c r="C177" s="7"/>
      <c r="D177" s="8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9"/>
      <c r="R177" s="9"/>
    </row>
    <row r="178" spans="1:18" s="4" customFormat="1">
      <c r="A178" s="6"/>
      <c r="B178" s="7"/>
      <c r="C178" s="7"/>
      <c r="D178" s="8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9"/>
      <c r="R178" s="9"/>
    </row>
    <row r="179" spans="1:18" s="4" customFormat="1">
      <c r="A179" s="6"/>
      <c r="B179" s="7"/>
      <c r="C179" s="7"/>
      <c r="D179" s="8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9"/>
      <c r="R179" s="9"/>
    </row>
    <row r="180" spans="1:18" s="4" customFormat="1">
      <c r="A180" s="6"/>
      <c r="B180" s="7"/>
      <c r="C180" s="7"/>
      <c r="D180" s="8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9"/>
      <c r="R180" s="9"/>
    </row>
    <row r="181" spans="1:18" s="4" customFormat="1">
      <c r="A181" s="6"/>
      <c r="B181" s="7"/>
      <c r="C181" s="7"/>
      <c r="D181" s="8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9"/>
      <c r="R181" s="9"/>
    </row>
    <row r="182" spans="1:18" s="4" customFormat="1">
      <c r="A182" s="6"/>
      <c r="B182" s="7"/>
      <c r="C182" s="7"/>
      <c r="D182" s="8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9"/>
      <c r="R182" s="9"/>
    </row>
    <row r="183" spans="1:18" s="4" customFormat="1">
      <c r="A183" s="6"/>
      <c r="B183" s="7"/>
      <c r="C183" s="7"/>
      <c r="D183" s="8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9"/>
      <c r="R183" s="9"/>
    </row>
    <row r="184" spans="1:18">
      <c r="A184" s="6"/>
      <c r="B184" s="6"/>
      <c r="C184" s="6"/>
      <c r="D184" s="10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1:18">
      <c r="A185" s="6"/>
      <c r="B185" s="6"/>
      <c r="C185" s="6"/>
      <c r="D185" s="10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1:18">
      <c r="A186" s="6"/>
      <c r="B186" s="6"/>
      <c r="C186" s="6"/>
      <c r="D186" s="10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1:18">
      <c r="A187" s="6"/>
      <c r="B187" s="6"/>
      <c r="C187" s="6"/>
      <c r="D187" s="10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1:18">
      <c r="A188" s="6"/>
      <c r="B188" s="6"/>
      <c r="C188" s="6"/>
      <c r="D188" s="10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1:18">
      <c r="A189" s="6"/>
      <c r="B189" s="6"/>
      <c r="C189" s="6"/>
      <c r="D189" s="10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1:18">
      <c r="A190" s="6"/>
      <c r="B190" s="6"/>
      <c r="C190" s="6"/>
      <c r="D190" s="10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1:18">
      <c r="A191" s="6"/>
      <c r="B191" s="6"/>
      <c r="C191" s="6"/>
      <c r="D191" s="10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1:18">
      <c r="A192" s="6"/>
      <c r="B192" s="6"/>
      <c r="C192" s="6"/>
      <c r="D192" s="10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1:18">
      <c r="A193" s="6"/>
      <c r="B193" s="6"/>
      <c r="C193" s="6"/>
      <c r="D193" s="10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1:18">
      <c r="A194" s="6"/>
      <c r="B194" s="6"/>
      <c r="C194" s="6"/>
      <c r="D194" s="10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</sheetData>
  <mergeCells count="23">
    <mergeCell ref="E14:E15"/>
    <mergeCell ref="H3:L3"/>
    <mergeCell ref="F5:G5"/>
    <mergeCell ref="J5:L5"/>
    <mergeCell ref="B19:B21"/>
    <mergeCell ref="E19:E21"/>
    <mergeCell ref="J67:L67"/>
    <mergeCell ref="A51:B51"/>
    <mergeCell ref="A23:A24"/>
    <mergeCell ref="B23:B24"/>
    <mergeCell ref="E23:E24"/>
    <mergeCell ref="A25:A26"/>
    <mergeCell ref="B25:B26"/>
    <mergeCell ref="E25:E26"/>
    <mergeCell ref="A14:A15"/>
    <mergeCell ref="B14:B15"/>
    <mergeCell ref="A1:E1"/>
    <mergeCell ref="A2:E2"/>
    <mergeCell ref="A3:E3"/>
    <mergeCell ref="A17:A18"/>
    <mergeCell ref="B17:B18"/>
    <mergeCell ref="E17:E18"/>
    <mergeCell ref="A19:A21"/>
  </mergeCells>
  <phoneticPr fontId="0" type="noConversion"/>
  <pageMargins left="0.9055118110236221" right="0.70866141732283472" top="0.74803149606299213" bottom="0.74803149606299213" header="0.31496062992125984" footer="0.31496062992125984"/>
  <pageSetup paperSize="9" scale="3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год</vt:lpstr>
      <vt:lpstr>год!Print_Area</vt:lpstr>
      <vt:lpstr>год!Print_Titles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Кирсанова</dc:creator>
  <cp:lastModifiedBy>k227</cp:lastModifiedBy>
  <cp:lastPrinted>2021-02-16T09:43:26Z</cp:lastPrinted>
  <dcterms:created xsi:type="dcterms:W3CDTF">2020-05-18T08:47:23Z</dcterms:created>
  <dcterms:modified xsi:type="dcterms:W3CDTF">2021-02-19T12:17:41Z</dcterms:modified>
</cp:coreProperties>
</file>