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<sst xmlns="http://schemas.openxmlformats.org/spreadsheetml/2006/main" count="175" uniqueCount="161">
  <si>
    <t>% выполн.</t>
  </si>
  <si>
    <t>Наименование источников доходов</t>
  </si>
  <si>
    <t>Наименование статей расходов</t>
  </si>
  <si>
    <t>уточнен.</t>
  </si>
  <si>
    <t xml:space="preserve"> </t>
  </si>
  <si>
    <t>плана</t>
  </si>
  <si>
    <t>план</t>
  </si>
  <si>
    <t xml:space="preserve"> В С Е Г О   расходов по дорожному фонду:</t>
  </si>
  <si>
    <t xml:space="preserve"> в том числе:</t>
  </si>
  <si>
    <t>выполнение</t>
  </si>
  <si>
    <t xml:space="preserve">        </t>
  </si>
  <si>
    <t xml:space="preserve">Фактическое </t>
  </si>
  <si>
    <t>2010 г.</t>
  </si>
  <si>
    <t>Кредиторская</t>
  </si>
  <si>
    <t>задолж.</t>
  </si>
  <si>
    <t>на 1.01.2011г.</t>
  </si>
  <si>
    <t>кредиторская</t>
  </si>
  <si>
    <t xml:space="preserve"> Расходы</t>
  </si>
  <si>
    <t>1.</t>
  </si>
  <si>
    <t xml:space="preserve">Уточненный </t>
  </si>
  <si>
    <t>руб.</t>
  </si>
  <si>
    <t>3.</t>
  </si>
  <si>
    <t>4.</t>
  </si>
  <si>
    <t>Фактическое</t>
  </si>
  <si>
    <t xml:space="preserve"> ИТОГО </t>
  </si>
  <si>
    <t xml:space="preserve">                                 Доходы</t>
  </si>
  <si>
    <t xml:space="preserve">Средний ремонт дорог и тротуаров, всего :                  </t>
  </si>
  <si>
    <t>4.1</t>
  </si>
  <si>
    <t>8.</t>
  </si>
  <si>
    <t>2.</t>
  </si>
  <si>
    <t>Капитальный ремонт дорог и тротуаров</t>
  </si>
  <si>
    <t xml:space="preserve">1. </t>
  </si>
  <si>
    <t>Строительство (реконструкция) автодорог</t>
  </si>
  <si>
    <t>3.1</t>
  </si>
  <si>
    <t>3.2</t>
  </si>
  <si>
    <t>4.2</t>
  </si>
  <si>
    <t>6.1</t>
  </si>
  <si>
    <t>7.</t>
  </si>
  <si>
    <t>7.1</t>
  </si>
  <si>
    <t>7.2</t>
  </si>
  <si>
    <t>Оплата потребленной э/энергии по наружному освещению а/дорог, оплата за техобслуживание участков наружного освещения а/дорог</t>
  </si>
  <si>
    <t>11.</t>
  </si>
  <si>
    <t>12.</t>
  </si>
  <si>
    <t>% выполнения  уточн.  плана</t>
  </si>
  <si>
    <t>задолж-ть на</t>
  </si>
  <si>
    <t>Всего</t>
  </si>
  <si>
    <t>3008.310.516.457.130220</t>
  </si>
  <si>
    <t>3008.184.515.402.130220</t>
  </si>
  <si>
    <t>Содержание и текущий ремонт автодорог, всего:</t>
  </si>
  <si>
    <t>7.3</t>
  </si>
  <si>
    <t>Устройство мест стоянок и парковок</t>
  </si>
  <si>
    <t>4.3</t>
  </si>
  <si>
    <t>4.4</t>
  </si>
  <si>
    <t>5.</t>
  </si>
  <si>
    <t>5.1</t>
  </si>
  <si>
    <t>6.</t>
  </si>
  <si>
    <t>Резерв на ликвидацию аварийных ситуаций</t>
  </si>
  <si>
    <t>13.</t>
  </si>
  <si>
    <t xml:space="preserve"> дебиторская</t>
  </si>
  <si>
    <t xml:space="preserve">  задолж-ть на</t>
  </si>
  <si>
    <t xml:space="preserve">        Информация</t>
  </si>
  <si>
    <t>Благоустройство территорий образовательных учреждений</t>
  </si>
  <si>
    <t xml:space="preserve">                          об исполнении  Программы развития   дорожной отрасли  г. Тирасполь   за счет субсидий,                                         </t>
  </si>
  <si>
    <t xml:space="preserve">№ </t>
  </si>
  <si>
    <t>п/п</t>
  </si>
  <si>
    <t>Свободные остатки на 01.01.2020 г., в том числе:</t>
  </si>
  <si>
    <t>ул. Юности (от ул. Краснодонской до оросительного канала)</t>
  </si>
  <si>
    <t>1.1.</t>
  </si>
  <si>
    <t>1.2.</t>
  </si>
  <si>
    <t>пер. Крылова от ж/д № 78 до ул. Партизанской</t>
  </si>
  <si>
    <t>1.3</t>
  </si>
  <si>
    <t>2.1.</t>
  </si>
  <si>
    <t xml:space="preserve"> средний ремонт дорог</t>
  </si>
  <si>
    <t>средний ремонт тротуаров</t>
  </si>
  <si>
    <t xml:space="preserve"> текущий ремонт дорог</t>
  </si>
  <si>
    <t xml:space="preserve"> ремонт и содержание внутридворовых и внутриквартальных территорий</t>
  </si>
  <si>
    <t>зимнее содержание дорог</t>
  </si>
  <si>
    <t>ремонт внутриквартального проезда в бетоне по ул. 25 Октября (район ж/д № 72-74)</t>
  </si>
  <si>
    <t>спуск между ул. Ткаченко и пер. Ткаченко</t>
  </si>
  <si>
    <t xml:space="preserve">Сод-ние и ремонт сетей ливневой канализации </t>
  </si>
  <si>
    <t>Ликвидация аварийных ситуаций</t>
  </si>
  <si>
    <t xml:space="preserve">Обслуживание технических средств регулирования движения и дорожная разметка                       </t>
  </si>
  <si>
    <t xml:space="preserve">обслуживание технических средств регулирования движения и дорожная разметка                       </t>
  </si>
  <si>
    <t>нанесение линий дорожной разметки</t>
  </si>
  <si>
    <t>приобретение и монтаж светофорных установок</t>
  </si>
  <si>
    <t>ул. К. Либкнехта 98 (за МУ "ЦДМ "Юбилейный")</t>
  </si>
  <si>
    <t>3008.178.482.532.130220</t>
  </si>
  <si>
    <t>3008.174.485.403. 130220</t>
  </si>
  <si>
    <t>Приобретение дорожной техники</t>
  </si>
  <si>
    <t>Ремонт и реконструкция тротуаров</t>
  </si>
  <si>
    <t>3008.167.520.443. 130220</t>
  </si>
  <si>
    <t xml:space="preserve">Ремонтные работы дорог от пер. Западный до ул. Правды           </t>
  </si>
  <si>
    <t>Всего расходов с учетом остатков средств, выделенных в 2019 году на ремонтные работы от пер. Западный до ул. Правды</t>
  </si>
  <si>
    <t>ул. Юности ( от ул. Краснодонской до ТЦ"Тридцатый"</t>
  </si>
  <si>
    <t>ул. Р.Люксембург ( в районе "Городской Дворец Культуры"</t>
  </si>
  <si>
    <t>МДОУ № 5 "Золушка" ул.Сакриера, 61</t>
  </si>
  <si>
    <t>МОУ "ТСШ №2" ул.Советская, 59</t>
  </si>
  <si>
    <t>Украинский теоритический лицей-комплекс ул.К.Маркса 14</t>
  </si>
  <si>
    <t>Прицеп-машина для ямочного ремонта Р-310М</t>
  </si>
  <si>
    <t>Самоходная маркировочная машина МР -К65(краска)</t>
  </si>
  <si>
    <t>Трактор "Беларус -1025"</t>
  </si>
  <si>
    <t>Бульвар Гагарина ( от ул. К.Маркса до ул. Свердлова) обе стороны</t>
  </si>
  <si>
    <t>ул. К. Либкнехта (от ул. Чайковского до ул. Макаренко) четная сторона</t>
  </si>
  <si>
    <t>ул. Манойлова (от ул. 25 Октября до ул.Горького) четная сторона</t>
  </si>
  <si>
    <t>ул. Советская (от пер. Чкалова до ул. Шевченко) нечетная сторона</t>
  </si>
  <si>
    <t>Ремонтные работы от пер. Западный до ул. Правды</t>
  </si>
  <si>
    <t>Кредиторская задолженность прошлых лет за уличное освещение</t>
  </si>
  <si>
    <t>Ремонт моста по ул. Шевченко в г. Тирасполь, в том числе изготовление проектно-сметной документации</t>
  </si>
  <si>
    <t>5.2</t>
  </si>
  <si>
    <t>ремонт (строительство) сетей ливневой канализации</t>
  </si>
  <si>
    <t>содержание сетей ливневой канализации</t>
  </si>
  <si>
    <t>9.</t>
  </si>
  <si>
    <t>10.</t>
  </si>
  <si>
    <t>выделенных из Дорожного фонда Приднестровской Молдавской Республики за  2020 год.</t>
  </si>
  <si>
    <t>Уточн. план                       2020 г.</t>
  </si>
  <si>
    <t>Кассовые расходы         2020 г.</t>
  </si>
  <si>
    <t>01.01.2021 г.</t>
  </si>
  <si>
    <t>МОУ "ТСШГК № 18" корпус 2, ул. Юности 13/3</t>
  </si>
  <si>
    <t>ГОУ "Республиканский молдавский теоретический лицей- комплекс", ул. Мира, 50</t>
  </si>
  <si>
    <t>МС(К)ОУ № 2, ул. К. Либкнехта, 144а</t>
  </si>
  <si>
    <t>Модернизация асфальтобетонного завода</t>
  </si>
  <si>
    <t>ул. Свердлова (от бульвара Гагарина до въезда на территроию ГОУ "Приднестровский государственный университет им. Т.Г. Шевченко")</t>
  </si>
  <si>
    <t>ул. Восстания (от ул. Манойлова до ворот въезда на территорию ГУ "Республиканский кожно-венерологический диспансер")</t>
  </si>
  <si>
    <t>ул. Котовского (от ул. Р.Люксембург до ул. К. Маркса)</t>
  </si>
  <si>
    <t>ул. К. Либкнехта (от ул. Чайковского до пер. Раевского) четная сторона</t>
  </si>
  <si>
    <t>ул. Р. Люксембург, 77 (вход на территорию МСКОУ "Общеобразовательная школа-детский сад № 44")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</si>
  <si>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</si>
  <si>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</si>
  <si>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</si>
  <si>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</si>
  <si>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</si>
  <si>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</si>
  <si>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</si>
  <si>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</si>
  <si>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</si>
  <si>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</si>
  <si>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</si>
  <si>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</si>
  <si>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</si>
  <si>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</si>
  <si>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</si>
  <si>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</si>
  <si>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</si>
  <si>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</si>
  <si>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</si>
  <si>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</si>
  <si>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</si>
  <si>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</si>
  <si>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</si>
  <si>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</si>
  <si>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</si>
  <si>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 xml:space="preserve">Свободные остатки на 01.01.2021 г. -  руб., в том числе:                                                                                                                                 </t>
  </si>
  <si>
    <t>ул. Краснодонская (от ул. Каховской до ул. Юности и от ул. Комсомольской до дома № 58 по ул. Краснодонской)</t>
  </si>
  <si>
    <t>ул. Юности (от въезда на территорию ГУ "Республиканский госпиталь инвалидов Великой Отечественной войны" до жилого дома № 55 по ул. Юности, в районе остановки общественного транспорта по ул. Юности,56)</t>
  </si>
  <si>
    <t>ул. Карла Либкнехта (вдоль дома № 154)</t>
  </si>
  <si>
    <t>на развитие автомобильных дорог общего пользования, находящихся в муниципальной собственности</t>
  </si>
  <si>
    <t>на обустройство мест стоянок и парковок</t>
  </si>
  <si>
    <t xml:space="preserve">  2020 г.</t>
  </si>
  <si>
    <t xml:space="preserve">   2020 г.</t>
  </si>
  <si>
    <t>Начальник финансового управления по г.Тирасполь                                                                                              О.И. Вороненко</t>
  </si>
  <si>
    <t>фактическое выполнение договорных обязательств за 2020 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</si>
</sst>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.0_);_(* \(#,##0.0\);_(* &quot;-&quot;??_);_(@_)"/>
    <numFmt numFmtId="199" formatCode="_(* #,##0_);_(* \(#,##0\);_(* &quot;-&quot;??_);_(@_)"/>
    <numFmt numFmtId="200" formatCode="[$-FC19]d\ mmmm\ yyyy\ &quot;г.&quot;"/>
    <numFmt numFmtId="201" formatCode="d/m;@"/>
    <numFmt numFmtId="202" formatCode="_-* #,##0.0&quot;р.&quot;_-;\-* #,##0.0&quot;р.&quot;_-;_-* &quot;-&quot;?&quot;р.&quot;_-;_-@_-"/>
    <numFmt numFmtId="203" formatCode="_-* #,##0.0_р_._-;\-* #,##0.0_р_._-;_-* &quot;-&quot;?_р_._-;_-@_-"/>
    <numFmt numFmtId="204" formatCode="0.0%"/>
    <numFmt numFmtId="205" formatCode="#,##0.000"/>
    <numFmt numFmtId="206" formatCode="_(* #,##0.000_);_(* \(#,##0.000\);_(* &quot;-&quot;??_);_(@_)"/>
    <numFmt numFmtId="207" formatCode="_(* #,##0.0000_);_(* \(#,##0.0000\);_(* &quot;-&quot;??_);_(@_)"/>
    <numFmt numFmtId="208" formatCode="#,##0.0000"/>
    <numFmt numFmtId="209" formatCode="#,##0;[Red]#,##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Microsoft Sans Serif"/>
      <family val="2"/>
    </font>
    <font>
      <sz val="16"/>
      <color indexed="17"/>
      <name val="Microsoft Sans Serif"/>
      <family val="2"/>
    </font>
    <font>
      <b/>
      <sz val="16"/>
      <name val="Microsoft Sans Serif"/>
      <family val="2"/>
    </font>
    <font>
      <sz val="16"/>
      <color indexed="17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4" borderId="7" applyNumberFormat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0" borderId="0">
      <alignment/>
      <protection/>
    </xf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7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>
      <alignment/>
      <protection/>
    </xf>
    <xf numFmtId="3" fontId="1" fillId="0" borderId="0" xfId="52" applyNumberFormat="1" applyFont="1" applyBorder="1" applyAlignment="1">
      <alignment horizontal="center"/>
      <protection/>
    </xf>
    <xf numFmtId="3" fontId="0" fillId="0" borderId="0" xfId="52" applyNumberFormat="1">
      <alignment/>
      <protection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7" fillId="0" borderId="0" xfId="52" applyFont="1">
      <alignment/>
      <protection/>
    </xf>
    <xf numFmtId="0" fontId="7" fillId="0" borderId="0" xfId="0" applyFont="1" applyAlignment="1">
      <alignment/>
    </xf>
    <xf numFmtId="3" fontId="7" fillId="4" borderId="0" xfId="52" applyNumberFormat="1" applyFont="1" applyFill="1" applyBorder="1" applyAlignment="1">
      <alignment horizontal="center"/>
      <protection/>
    </xf>
    <xf numFmtId="0" fontId="7" fillId="0" borderId="0" xfId="52" applyFont="1" applyBorder="1">
      <alignment/>
      <protection/>
    </xf>
    <xf numFmtId="3" fontId="6" fillId="4" borderId="0" xfId="52" applyNumberFormat="1" applyFont="1" applyFill="1" applyBorder="1" applyAlignment="1">
      <alignment horizontal="center"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7" fillId="4" borderId="0" xfId="0" applyFont="1" applyFill="1" applyBorder="1" applyAlignment="1">
      <alignment/>
    </xf>
    <xf numFmtId="0" fontId="7" fillId="4" borderId="0" xfId="52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6" fillId="4" borderId="0" xfId="52" applyFont="1" applyFill="1" applyBorder="1" applyAlignment="1">
      <alignment horizontal="center"/>
      <protection/>
    </xf>
    <xf numFmtId="0" fontId="7" fillId="18" borderId="10" xfId="0" applyFont="1" applyFill="1" applyBorder="1" applyAlignment="1">
      <alignment/>
    </xf>
    <xf numFmtId="3" fontId="7" fillId="4" borderId="0" xfId="52" applyNumberFormat="1" applyFont="1" applyFill="1" applyBorder="1" applyAlignment="1">
      <alignment horizontal="center"/>
      <protection/>
    </xf>
    <xf numFmtId="3" fontId="6" fillId="4" borderId="0" xfId="52" applyNumberFormat="1" applyFont="1" applyFill="1" applyBorder="1" applyAlignment="1">
      <alignment horizontal="center"/>
      <protection/>
    </xf>
    <xf numFmtId="0" fontId="7" fillId="4" borderId="0" xfId="52" applyFont="1" applyFill="1" applyBorder="1">
      <alignment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3" fontId="14" fillId="0" borderId="0" xfId="52" applyNumberFormat="1" applyFont="1" applyFill="1" applyBorder="1" applyAlignment="1">
      <alignment horizontal="center"/>
      <protection/>
    </xf>
    <xf numFmtId="3" fontId="14" fillId="0" borderId="0" xfId="52" applyNumberFormat="1" applyFont="1" applyBorder="1" applyAlignment="1">
      <alignment horizontal="center"/>
      <protection/>
    </xf>
    <xf numFmtId="3" fontId="15" fillId="0" borderId="0" xfId="52" applyNumberFormat="1" applyFont="1">
      <alignment/>
      <protection/>
    </xf>
    <xf numFmtId="0" fontId="7" fillId="4" borderId="0" xfId="52" applyFont="1" applyFill="1" applyBorder="1" applyAlignment="1">
      <alignment horizontal="center"/>
      <protection/>
    </xf>
    <xf numFmtId="3" fontId="6" fillId="0" borderId="0" xfId="52" applyNumberFormat="1" applyFont="1" applyBorder="1" applyAlignment="1">
      <alignment horizontal="center"/>
      <protection/>
    </xf>
    <xf numFmtId="0" fontId="7" fillId="0" borderId="0" xfId="52" applyFont="1" applyFill="1">
      <alignment/>
      <protection/>
    </xf>
    <xf numFmtId="3" fontId="7" fillId="0" borderId="0" xfId="52" applyNumberFormat="1" applyFont="1">
      <alignment/>
      <protection/>
    </xf>
    <xf numFmtId="0" fontId="7" fillId="4" borderId="0" xfId="0" applyFont="1" applyFill="1" applyAlignment="1">
      <alignment/>
    </xf>
    <xf numFmtId="0" fontId="7" fillId="4" borderId="0" xfId="52" applyFont="1" applyFill="1">
      <alignment/>
      <protection/>
    </xf>
    <xf numFmtId="3" fontId="7" fillId="4" borderId="0" xfId="52" applyNumberFormat="1" applyFont="1" applyFill="1" applyBorder="1">
      <alignment/>
      <protection/>
    </xf>
    <xf numFmtId="3" fontId="6" fillId="4" borderId="0" xfId="52" applyNumberFormat="1" applyFont="1" applyFill="1" applyBorder="1">
      <alignment/>
      <protection/>
    </xf>
    <xf numFmtId="3" fontId="6" fillId="4" borderId="0" xfId="52" applyNumberFormat="1" applyFont="1" applyFill="1" applyBorder="1">
      <alignment/>
      <protection/>
    </xf>
    <xf numFmtId="0" fontId="7" fillId="4" borderId="0" xfId="52" applyFont="1" applyFill="1" applyBorder="1" applyAlignment="1">
      <alignment/>
      <protection/>
    </xf>
    <xf numFmtId="0" fontId="7" fillId="4" borderId="0" xfId="52" applyFont="1" applyFill="1" applyBorder="1" applyAlignment="1">
      <alignment/>
      <protection/>
    </xf>
    <xf numFmtId="188" fontId="7" fillId="4" borderId="0" xfId="52" applyNumberFormat="1" applyFont="1" applyFill="1" applyBorder="1" applyAlignment="1">
      <alignment horizontal="center"/>
      <protection/>
    </xf>
    <xf numFmtId="0" fontId="7" fillId="4" borderId="0" xfId="52" applyFont="1" applyFill="1" applyBorder="1" applyAlignment="1">
      <alignment horizontal="center"/>
      <protection/>
    </xf>
    <xf numFmtId="0" fontId="7" fillId="4" borderId="0" xfId="0" applyFont="1" applyFill="1" applyBorder="1" applyAlignment="1">
      <alignment horizontal="center"/>
    </xf>
    <xf numFmtId="188" fontId="7" fillId="4" borderId="0" xfId="52" applyNumberFormat="1" applyFont="1" applyFill="1" applyBorder="1" applyAlignment="1">
      <alignment/>
      <protection/>
    </xf>
    <xf numFmtId="0" fontId="6" fillId="4" borderId="0" xfId="52" applyFont="1" applyFill="1" applyBorder="1" applyAlignment="1">
      <alignment/>
      <protection/>
    </xf>
    <xf numFmtId="3" fontId="6" fillId="4" borderId="0" xfId="52" applyNumberFormat="1" applyFont="1" applyFill="1" applyBorder="1" applyAlignment="1">
      <alignment/>
      <protection/>
    </xf>
    <xf numFmtId="3" fontId="7" fillId="4" borderId="0" xfId="52" applyNumberFormat="1" applyFont="1" applyFill="1" applyBorder="1" applyAlignment="1">
      <alignment/>
      <protection/>
    </xf>
    <xf numFmtId="3" fontId="6" fillId="4" borderId="0" xfId="52" applyNumberFormat="1" applyFont="1" applyFill="1" applyBorder="1" applyAlignment="1">
      <alignment/>
      <protection/>
    </xf>
    <xf numFmtId="3" fontId="7" fillId="4" borderId="0" xfId="52" applyNumberFormat="1" applyFont="1" applyFill="1" applyBorder="1" applyAlignment="1">
      <alignment/>
      <protection/>
    </xf>
    <xf numFmtId="3" fontId="7" fillId="4" borderId="0" xfId="52" applyNumberFormat="1" applyFont="1" applyFill="1" applyBorder="1">
      <alignment/>
      <protection/>
    </xf>
    <xf numFmtId="3" fontId="11" fillId="4" borderId="0" xfId="52" applyNumberFormat="1" applyFont="1" applyFill="1" applyBorder="1" applyAlignment="1">
      <alignment horizontal="center"/>
      <protection/>
    </xf>
    <xf numFmtId="3" fontId="10" fillId="4" borderId="0" xfId="52" applyNumberFormat="1" applyFont="1" applyFill="1" applyBorder="1" applyAlignment="1">
      <alignment/>
      <protection/>
    </xf>
    <xf numFmtId="3" fontId="12" fillId="4" borderId="0" xfId="52" applyNumberFormat="1" applyFont="1" applyFill="1" applyBorder="1" applyAlignment="1">
      <alignment/>
      <protection/>
    </xf>
    <xf numFmtId="3" fontId="10" fillId="4" borderId="0" xfId="52" applyNumberFormat="1" applyFont="1" applyFill="1" applyBorder="1" applyAlignment="1">
      <alignment horizontal="center"/>
      <protection/>
    </xf>
    <xf numFmtId="0" fontId="10" fillId="4" borderId="0" xfId="52" applyFont="1" applyFill="1" applyBorder="1">
      <alignment/>
      <protection/>
    </xf>
    <xf numFmtId="3" fontId="10" fillId="4" borderId="0" xfId="52" applyNumberFormat="1" applyFont="1" applyFill="1" applyBorder="1">
      <alignment/>
      <protection/>
    </xf>
    <xf numFmtId="0" fontId="10" fillId="4" borderId="0" xfId="0" applyFont="1" applyFill="1" applyBorder="1" applyAlignment="1">
      <alignment/>
    </xf>
    <xf numFmtId="3" fontId="13" fillId="4" borderId="0" xfId="52" applyNumberFormat="1" applyFont="1" applyFill="1" applyBorder="1" applyAlignment="1">
      <alignment horizontal="center"/>
      <protection/>
    </xf>
    <xf numFmtId="0" fontId="6" fillId="4" borderId="0" xfId="52" applyFont="1" applyFill="1" applyBorder="1">
      <alignment/>
      <protection/>
    </xf>
    <xf numFmtId="0" fontId="6" fillId="4" borderId="0" xfId="52" applyFont="1" applyFill="1" applyBorder="1">
      <alignment/>
      <protection/>
    </xf>
    <xf numFmtId="0" fontId="6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52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/>
      <protection/>
    </xf>
    <xf numFmtId="0" fontId="17" fillId="0" borderId="12" xfId="52" applyFont="1" applyFill="1" applyBorder="1" applyAlignment="1">
      <alignment horizontal="center"/>
      <protection/>
    </xf>
    <xf numFmtId="0" fontId="16" fillId="0" borderId="0" xfId="52" applyFont="1" applyFill="1" applyBorder="1">
      <alignment/>
      <protection/>
    </xf>
    <xf numFmtId="0" fontId="17" fillId="0" borderId="0" xfId="52" applyFont="1" applyFill="1" applyBorder="1">
      <alignment/>
      <protection/>
    </xf>
    <xf numFmtId="0" fontId="17" fillId="0" borderId="0" xfId="52" applyFont="1" applyFill="1" applyBorder="1" applyAlignment="1">
      <alignment horizontal="center" vertical="center" wrapText="1"/>
      <protection/>
    </xf>
    <xf numFmtId="3" fontId="3" fillId="0" borderId="0" xfId="52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center"/>
      <protection/>
    </xf>
    <xf numFmtId="0" fontId="21" fillId="0" borderId="0" xfId="52" applyFont="1">
      <alignment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3" fontId="23" fillId="0" borderId="0" xfId="52" applyNumberFormat="1" applyFont="1" applyFill="1" applyBorder="1" applyAlignment="1">
      <alignment horizontal="center"/>
      <protection/>
    </xf>
    <xf numFmtId="188" fontId="23" fillId="0" borderId="0" xfId="52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3" fillId="0" borderId="0" xfId="52" applyFont="1" applyFill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18" fillId="4" borderId="14" xfId="52" applyFont="1" applyFill="1" applyBorder="1" applyAlignment="1">
      <alignment horizontal="center"/>
      <protection/>
    </xf>
    <xf numFmtId="0" fontId="18" fillId="4" borderId="11" xfId="52" applyFont="1" applyFill="1" applyBorder="1" applyAlignment="1">
      <alignment horizontal="center"/>
      <protection/>
    </xf>
    <xf numFmtId="0" fontId="18" fillId="4" borderId="15" xfId="52" applyFont="1" applyFill="1" applyBorder="1" applyAlignment="1">
      <alignment horizontal="center"/>
      <protection/>
    </xf>
    <xf numFmtId="0" fontId="3" fillId="0" borderId="16" xfId="0" applyFont="1" applyBorder="1" applyAlignment="1">
      <alignment/>
    </xf>
    <xf numFmtId="0" fontId="18" fillId="4" borderId="17" xfId="52" applyFont="1" applyFill="1" applyBorder="1" applyAlignment="1">
      <alignment horizontal="center"/>
      <protection/>
    </xf>
    <xf numFmtId="0" fontId="18" fillId="4" borderId="0" xfId="52" applyFont="1" applyFill="1" applyBorder="1" applyAlignment="1">
      <alignment horizontal="center"/>
      <protection/>
    </xf>
    <xf numFmtId="0" fontId="18" fillId="4" borderId="18" xfId="52" applyFont="1" applyFill="1" applyBorder="1" applyAlignment="1">
      <alignment horizontal="center"/>
      <protection/>
    </xf>
    <xf numFmtId="0" fontId="3" fillId="4" borderId="19" xfId="52" applyFont="1" applyFill="1" applyBorder="1" applyAlignment="1">
      <alignment horizontal="center"/>
      <protection/>
    </xf>
    <xf numFmtId="0" fontId="3" fillId="0" borderId="20" xfId="0" applyFont="1" applyBorder="1" applyAlignment="1">
      <alignment/>
    </xf>
    <xf numFmtId="0" fontId="18" fillId="4" borderId="19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14" xfId="0" applyFont="1" applyFill="1" applyBorder="1" applyAlignment="1">
      <alignment/>
    </xf>
    <xf numFmtId="3" fontId="3" fillId="4" borderId="0" xfId="52" applyNumberFormat="1" applyFont="1" applyFill="1" applyBorder="1" applyAlignment="1">
      <alignment horizontal="center" vertical="center"/>
      <protection/>
    </xf>
    <xf numFmtId="201" fontId="3" fillId="0" borderId="21" xfId="0" applyNumberFormat="1" applyFont="1" applyFill="1" applyBorder="1" applyAlignment="1">
      <alignment horizontal="center" vertical="center"/>
    </xf>
    <xf numFmtId="3" fontId="3" fillId="4" borderId="22" xfId="52" applyNumberFormat="1" applyFont="1" applyFill="1" applyBorder="1" applyAlignment="1">
      <alignment horizontal="center" vertical="center"/>
      <protection/>
    </xf>
    <xf numFmtId="0" fontId="3" fillId="4" borderId="22" xfId="52" applyFont="1" applyFill="1" applyBorder="1" applyAlignment="1">
      <alignment horizontal="left" vertical="center" wrapText="1"/>
      <protection/>
    </xf>
    <xf numFmtId="3" fontId="3" fillId="0" borderId="23" xfId="52" applyNumberFormat="1" applyFont="1" applyFill="1" applyBorder="1" applyAlignment="1">
      <alignment horizontal="center"/>
      <protection/>
    </xf>
    <xf numFmtId="49" fontId="3" fillId="0" borderId="2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3" fontId="3" fillId="4" borderId="0" xfId="52" applyNumberFormat="1" applyFont="1" applyFill="1" applyBorder="1" applyAlignment="1">
      <alignment horizontal="center"/>
      <protection/>
    </xf>
    <xf numFmtId="201" fontId="18" fillId="0" borderId="20" xfId="0" applyNumberFormat="1" applyFont="1" applyFill="1" applyBorder="1" applyAlignment="1">
      <alignment horizontal="center"/>
    </xf>
    <xf numFmtId="0" fontId="18" fillId="4" borderId="10" xfId="52" applyFont="1" applyFill="1" applyBorder="1" applyAlignment="1">
      <alignment horizontal="left"/>
      <protection/>
    </xf>
    <xf numFmtId="3" fontId="18" fillId="4" borderId="10" xfId="52" applyNumberFormat="1" applyFont="1" applyFill="1" applyBorder="1" applyAlignment="1">
      <alignment horizontal="center"/>
      <protection/>
    </xf>
    <xf numFmtId="0" fontId="3" fillId="0" borderId="25" xfId="0" applyFont="1" applyBorder="1" applyAlignment="1">
      <alignment/>
    </xf>
    <xf numFmtId="0" fontId="18" fillId="4" borderId="10" xfId="52" applyFont="1" applyFill="1" applyBorder="1" applyAlignment="1">
      <alignment horizontal="center"/>
      <protection/>
    </xf>
    <xf numFmtId="0" fontId="3" fillId="4" borderId="11" xfId="0" applyFont="1" applyFill="1" applyBorder="1" applyAlignment="1">
      <alignment/>
    </xf>
    <xf numFmtId="0" fontId="18" fillId="0" borderId="13" xfId="52" applyFont="1" applyFill="1" applyBorder="1" applyAlignment="1">
      <alignment horizontal="center"/>
      <protection/>
    </xf>
    <xf numFmtId="3" fontId="18" fillId="4" borderId="14" xfId="52" applyNumberFormat="1" applyFont="1" applyFill="1" applyBorder="1" applyAlignment="1">
      <alignment horizontal="center"/>
      <protection/>
    </xf>
    <xf numFmtId="0" fontId="18" fillId="4" borderId="13" xfId="52" applyFont="1" applyFill="1" applyBorder="1" applyAlignment="1">
      <alignment horizontal="center"/>
      <protection/>
    </xf>
    <xf numFmtId="0" fontId="24" fillId="4" borderId="0" xfId="52" applyFont="1" applyFill="1" applyBorder="1" applyAlignment="1">
      <alignment horizontal="center"/>
      <protection/>
    </xf>
    <xf numFmtId="0" fontId="3" fillId="4" borderId="0" xfId="0" applyFont="1" applyFill="1" applyBorder="1" applyAlignment="1">
      <alignment/>
    </xf>
    <xf numFmtId="0" fontId="18" fillId="0" borderId="16" xfId="52" applyFont="1" applyFill="1" applyBorder="1" applyAlignment="1">
      <alignment horizontal="center"/>
      <protection/>
    </xf>
    <xf numFmtId="3" fontId="18" fillId="4" borderId="17" xfId="52" applyNumberFormat="1" applyFont="1" applyFill="1" applyBorder="1" applyAlignment="1">
      <alignment horizontal="center"/>
      <protection/>
    </xf>
    <xf numFmtId="0" fontId="18" fillId="4" borderId="16" xfId="52" applyFont="1" applyFill="1" applyBorder="1" applyAlignment="1">
      <alignment horizontal="center"/>
      <protection/>
    </xf>
    <xf numFmtId="0" fontId="3" fillId="4" borderId="0" xfId="52" applyFont="1" applyFill="1" applyBorder="1" applyAlignment="1">
      <alignment horizontal="center"/>
      <protection/>
    </xf>
    <xf numFmtId="0" fontId="18" fillId="4" borderId="26" xfId="52" applyFont="1" applyFill="1" applyBorder="1" applyAlignment="1">
      <alignment horizontal="center"/>
      <protection/>
    </xf>
    <xf numFmtId="0" fontId="18" fillId="4" borderId="20" xfId="52" applyFont="1" applyFill="1" applyBorder="1" applyAlignment="1">
      <alignment horizontal="center"/>
      <protection/>
    </xf>
    <xf numFmtId="0" fontId="3" fillId="4" borderId="10" xfId="0" applyFont="1" applyFill="1" applyBorder="1" applyAlignment="1">
      <alignment/>
    </xf>
    <xf numFmtId="0" fontId="18" fillId="0" borderId="20" xfId="52" applyFont="1" applyFill="1" applyBorder="1" applyAlignment="1">
      <alignment horizontal="center"/>
      <protection/>
    </xf>
    <xf numFmtId="0" fontId="18" fillId="4" borderId="27" xfId="52" applyFont="1" applyFill="1" applyBorder="1" applyAlignment="1">
      <alignment horizontal="center"/>
      <protection/>
    </xf>
    <xf numFmtId="0" fontId="18" fillId="4" borderId="28" xfId="52" applyFont="1" applyFill="1" applyBorder="1" applyAlignment="1">
      <alignment horizontal="center"/>
      <protection/>
    </xf>
    <xf numFmtId="0" fontId="18" fillId="4" borderId="0" xfId="52" applyFont="1" applyFill="1" applyBorder="1" applyAlignment="1">
      <alignment horizontal="left"/>
      <protection/>
    </xf>
    <xf numFmtId="3" fontId="18" fillId="7" borderId="29" xfId="52" applyNumberFormat="1" applyFont="1" applyFill="1" applyBorder="1" applyAlignment="1">
      <alignment horizontal="center"/>
      <protection/>
    </xf>
    <xf numFmtId="3" fontId="18" fillId="0" borderId="24" xfId="52" applyNumberFormat="1" applyFont="1" applyFill="1" applyBorder="1" applyAlignment="1">
      <alignment horizontal="center"/>
      <protection/>
    </xf>
    <xf numFmtId="3" fontId="18" fillId="7" borderId="24" xfId="52" applyNumberFormat="1" applyFont="1" applyFill="1" applyBorder="1" applyAlignment="1">
      <alignment horizontal="center"/>
      <protection/>
    </xf>
    <xf numFmtId="0" fontId="18" fillId="7" borderId="24" xfId="52" applyFont="1" applyFill="1" applyBorder="1" applyAlignment="1">
      <alignment horizontal="left"/>
      <protection/>
    </xf>
    <xf numFmtId="3" fontId="18" fillId="7" borderId="30" xfId="52" applyNumberFormat="1" applyFont="1" applyFill="1" applyBorder="1" applyAlignment="1">
      <alignment horizontal="center"/>
      <protection/>
    </xf>
    <xf numFmtId="3" fontId="18" fillId="7" borderId="31" xfId="52" applyNumberFormat="1" applyFont="1" applyFill="1" applyBorder="1" applyAlignment="1">
      <alignment horizontal="center"/>
      <protection/>
    </xf>
    <xf numFmtId="0" fontId="18" fillId="4" borderId="21" xfId="52" applyFont="1" applyFill="1" applyBorder="1" applyAlignment="1">
      <alignment horizontal="left"/>
      <protection/>
    </xf>
    <xf numFmtId="3" fontId="3" fillId="4" borderId="21" xfId="52" applyNumberFormat="1" applyFont="1" applyFill="1" applyBorder="1" applyAlignment="1">
      <alignment horizontal="center"/>
      <protection/>
    </xf>
    <xf numFmtId="3" fontId="18" fillId="4" borderId="21" xfId="52" applyNumberFormat="1" applyFont="1" applyFill="1" applyBorder="1" applyAlignment="1">
      <alignment horizontal="center"/>
      <protection/>
    </xf>
    <xf numFmtId="3" fontId="18" fillId="4" borderId="32" xfId="52" applyNumberFormat="1" applyFont="1" applyFill="1" applyBorder="1" applyAlignment="1">
      <alignment horizontal="center"/>
      <protection/>
    </xf>
    <xf numFmtId="3" fontId="18" fillId="4" borderId="33" xfId="52" applyNumberFormat="1" applyFont="1" applyFill="1" applyBorder="1" applyAlignment="1">
      <alignment horizontal="center"/>
      <protection/>
    </xf>
    <xf numFmtId="3" fontId="3" fillId="4" borderId="22" xfId="52" applyNumberFormat="1" applyFont="1" applyFill="1" applyBorder="1" applyAlignment="1">
      <alignment horizontal="center"/>
      <protection/>
    </xf>
    <xf numFmtId="49" fontId="3" fillId="4" borderId="24" xfId="52" applyNumberFormat="1" applyFont="1" applyFill="1" applyBorder="1" applyAlignment="1">
      <alignment horizontal="left"/>
      <protection/>
    </xf>
    <xf numFmtId="3" fontId="3" fillId="0" borderId="21" xfId="52" applyNumberFormat="1" applyFont="1" applyFill="1" applyBorder="1" applyAlignment="1">
      <alignment horizontal="center"/>
      <protection/>
    </xf>
    <xf numFmtId="49" fontId="3" fillId="4" borderId="34" xfId="52" applyNumberFormat="1" applyFont="1" applyFill="1" applyBorder="1" applyAlignment="1">
      <alignment horizontal="left"/>
      <protection/>
    </xf>
    <xf numFmtId="3" fontId="3" fillId="0" borderId="16" xfId="52" applyNumberFormat="1" applyFont="1" applyFill="1" applyBorder="1" applyAlignment="1">
      <alignment horizontal="center"/>
      <protection/>
    </xf>
    <xf numFmtId="3" fontId="3" fillId="4" borderId="16" xfId="52" applyNumberFormat="1" applyFont="1" applyFill="1" applyBorder="1" applyAlignment="1">
      <alignment horizontal="center"/>
      <protection/>
    </xf>
    <xf numFmtId="3" fontId="18" fillId="4" borderId="35" xfId="52" applyNumberFormat="1" applyFont="1" applyFill="1" applyBorder="1" applyAlignment="1">
      <alignment horizontal="center"/>
      <protection/>
    </xf>
    <xf numFmtId="3" fontId="18" fillId="4" borderId="36" xfId="52" applyNumberFormat="1" applyFont="1" applyFill="1" applyBorder="1" applyAlignment="1">
      <alignment horizontal="center"/>
      <protection/>
    </xf>
    <xf numFmtId="3" fontId="3" fillId="0" borderId="24" xfId="52" applyNumberFormat="1" applyFont="1" applyFill="1" applyBorder="1" applyAlignment="1">
      <alignment horizontal="center"/>
      <protection/>
    </xf>
    <xf numFmtId="3" fontId="3" fillId="0" borderId="34" xfId="52" applyNumberFormat="1" applyFont="1" applyFill="1" applyBorder="1" applyAlignment="1">
      <alignment horizontal="center"/>
      <protection/>
    </xf>
    <xf numFmtId="49" fontId="18" fillId="7" borderId="24" xfId="52" applyNumberFormat="1" applyFont="1" applyFill="1" applyBorder="1" applyAlignment="1">
      <alignment horizontal="left"/>
      <protection/>
    </xf>
    <xf numFmtId="3" fontId="18" fillId="7" borderId="37" xfId="52" applyNumberFormat="1" applyFont="1" applyFill="1" applyBorder="1" applyAlignment="1">
      <alignment horizontal="center"/>
      <protection/>
    </xf>
    <xf numFmtId="3" fontId="18" fillId="7" borderId="38" xfId="52" applyNumberFormat="1" applyFont="1" applyFill="1" applyBorder="1" applyAlignment="1">
      <alignment horizontal="center"/>
      <protection/>
    </xf>
    <xf numFmtId="3" fontId="3" fillId="4" borderId="30" xfId="52" applyNumberFormat="1" applyFont="1" applyFill="1" applyBorder="1" applyAlignment="1">
      <alignment horizontal="center"/>
      <protection/>
    </xf>
    <xf numFmtId="3" fontId="3" fillId="4" borderId="39" xfId="52" applyNumberFormat="1" applyFont="1" applyFill="1" applyBorder="1" applyAlignment="1">
      <alignment horizontal="center"/>
      <protection/>
    </xf>
    <xf numFmtId="49" fontId="3" fillId="4" borderId="34" xfId="52" applyNumberFormat="1" applyFont="1" applyFill="1" applyBorder="1" applyAlignment="1">
      <alignment horizontal="left" wrapText="1"/>
      <protection/>
    </xf>
    <xf numFmtId="49" fontId="3" fillId="4" borderId="24" xfId="52" applyNumberFormat="1" applyFont="1" applyFill="1" applyBorder="1" applyAlignment="1">
      <alignment horizontal="left" wrapText="1"/>
      <protection/>
    </xf>
    <xf numFmtId="49" fontId="3" fillId="0" borderId="16" xfId="52" applyNumberFormat="1" applyFont="1" applyFill="1" applyBorder="1" applyAlignment="1">
      <alignment horizontal="left" vertical="center" wrapText="1"/>
      <protection/>
    </xf>
    <xf numFmtId="3" fontId="3" fillId="0" borderId="35" xfId="52" applyNumberFormat="1" applyFont="1" applyFill="1" applyBorder="1" applyAlignment="1">
      <alignment horizontal="center"/>
      <protection/>
    </xf>
    <xf numFmtId="49" fontId="3" fillId="0" borderId="34" xfId="52" applyNumberFormat="1" applyFont="1" applyFill="1" applyBorder="1" applyAlignment="1">
      <alignment horizontal="left" vertical="center" wrapText="1"/>
      <protection/>
    </xf>
    <xf numFmtId="49" fontId="18" fillId="7" borderId="24" xfId="52" applyNumberFormat="1" applyFont="1" applyFill="1" applyBorder="1" applyAlignment="1">
      <alignment horizontal="left" vertical="center" wrapText="1"/>
      <protection/>
    </xf>
    <xf numFmtId="3" fontId="18" fillId="7" borderId="40" xfId="52" applyNumberFormat="1" applyFont="1" applyFill="1" applyBorder="1" applyAlignment="1">
      <alignment horizontal="center"/>
      <protection/>
    </xf>
    <xf numFmtId="49" fontId="3" fillId="0" borderId="24" xfId="52" applyNumberFormat="1" applyFont="1" applyFill="1" applyBorder="1" applyAlignment="1">
      <alignment horizontal="left" vertical="center" wrapText="1"/>
      <protection/>
    </xf>
    <xf numFmtId="3" fontId="3" fillId="0" borderId="22" xfId="52" applyNumberFormat="1" applyFont="1" applyFill="1" applyBorder="1" applyAlignment="1">
      <alignment horizontal="center"/>
      <protection/>
    </xf>
    <xf numFmtId="49" fontId="3" fillId="0" borderId="21" xfId="52" applyNumberFormat="1" applyFont="1" applyFill="1" applyBorder="1" applyAlignment="1">
      <alignment horizontal="left" vertical="center" wrapText="1"/>
      <protection/>
    </xf>
    <xf numFmtId="49" fontId="18" fillId="7" borderId="21" xfId="52" applyNumberFormat="1" applyFont="1" applyFill="1" applyBorder="1" applyAlignment="1">
      <alignment horizontal="left" vertical="center" wrapText="1"/>
      <protection/>
    </xf>
    <xf numFmtId="3" fontId="18" fillId="7" borderId="21" xfId="52" applyNumberFormat="1" applyFont="1" applyFill="1" applyBorder="1" applyAlignment="1">
      <alignment horizontal="center"/>
      <protection/>
    </xf>
    <xf numFmtId="3" fontId="18" fillId="7" borderId="22" xfId="52" applyNumberFormat="1" applyFont="1" applyFill="1" applyBorder="1" applyAlignment="1">
      <alignment horizontal="center"/>
      <protection/>
    </xf>
    <xf numFmtId="3" fontId="3" fillId="0" borderId="41" xfId="52" applyNumberFormat="1" applyFont="1" applyFill="1" applyBorder="1" applyAlignment="1">
      <alignment horizontal="center"/>
      <protection/>
    </xf>
    <xf numFmtId="3" fontId="3" fillId="0" borderId="30" xfId="52" applyNumberFormat="1" applyFont="1" applyFill="1" applyBorder="1" applyAlignment="1">
      <alignment horizontal="center"/>
      <protection/>
    </xf>
    <xf numFmtId="3" fontId="3" fillId="0" borderId="42" xfId="52" applyNumberFormat="1" applyFont="1" applyFill="1" applyBorder="1" applyAlignment="1">
      <alignment horizontal="center"/>
      <protection/>
    </xf>
    <xf numFmtId="3" fontId="18" fillId="7" borderId="24" xfId="52" applyNumberFormat="1" applyFont="1" applyFill="1" applyBorder="1" applyAlignment="1">
      <alignment horizontal="center" vertical="center"/>
      <protection/>
    </xf>
    <xf numFmtId="3" fontId="18" fillId="7" borderId="31" xfId="52" applyNumberFormat="1" applyFont="1" applyFill="1" applyBorder="1" applyAlignment="1">
      <alignment horizontal="center" vertical="center"/>
      <protection/>
    </xf>
    <xf numFmtId="49" fontId="18" fillId="0" borderId="16" xfId="52" applyNumberFormat="1" applyFont="1" applyFill="1" applyBorder="1" applyAlignment="1">
      <alignment horizontal="left" vertical="center" wrapText="1"/>
      <protection/>
    </xf>
    <xf numFmtId="3" fontId="18" fillId="0" borderId="16" xfId="52" applyNumberFormat="1" applyFont="1" applyFill="1" applyBorder="1" applyAlignment="1">
      <alignment horizontal="center"/>
      <protection/>
    </xf>
    <xf numFmtId="3" fontId="18" fillId="0" borderId="0" xfId="52" applyNumberFormat="1" applyFont="1" applyFill="1" applyBorder="1" applyAlignment="1">
      <alignment horizontal="center"/>
      <protection/>
    </xf>
    <xf numFmtId="188" fontId="18" fillId="0" borderId="0" xfId="52" applyNumberFormat="1" applyFont="1" applyFill="1" applyBorder="1" applyAlignment="1">
      <alignment horizontal="center"/>
      <protection/>
    </xf>
    <xf numFmtId="3" fontId="18" fillId="0" borderId="25" xfId="52" applyNumberFormat="1" applyFont="1" applyFill="1" applyBorder="1" applyAlignment="1">
      <alignment horizontal="center"/>
      <protection/>
    </xf>
    <xf numFmtId="0" fontId="18" fillId="9" borderId="20" xfId="0" applyFont="1" applyFill="1" applyBorder="1" applyAlignment="1">
      <alignment horizontal="center"/>
    </xf>
    <xf numFmtId="0" fontId="18" fillId="9" borderId="10" xfId="52" applyFont="1" applyFill="1" applyBorder="1" applyAlignment="1">
      <alignment/>
      <protection/>
    </xf>
    <xf numFmtId="3" fontId="18" fillId="9" borderId="20" xfId="52" applyNumberFormat="1" applyFont="1" applyFill="1" applyBorder="1" applyAlignment="1">
      <alignment horizontal="center"/>
      <protection/>
    </xf>
    <xf numFmtId="3" fontId="18" fillId="9" borderId="10" xfId="52" applyNumberFormat="1" applyFont="1" applyFill="1" applyBorder="1" applyAlignment="1">
      <alignment horizontal="center"/>
      <protection/>
    </xf>
    <xf numFmtId="3" fontId="18" fillId="9" borderId="26" xfId="52" applyNumberFormat="1" applyFont="1" applyFill="1" applyBorder="1" applyAlignment="1">
      <alignment horizontal="center"/>
      <protection/>
    </xf>
    <xf numFmtId="3" fontId="18" fillId="4" borderId="13" xfId="52" applyNumberFormat="1" applyFont="1" applyFill="1" applyBorder="1" applyAlignment="1">
      <alignment horizontal="center"/>
      <protection/>
    </xf>
    <xf numFmtId="3" fontId="18" fillId="0" borderId="30" xfId="52" applyNumberFormat="1" applyFont="1" applyFill="1" applyBorder="1" applyAlignment="1">
      <alignment horizontal="center"/>
      <protection/>
    </xf>
    <xf numFmtId="0" fontId="18" fillId="0" borderId="24" xfId="0" applyFont="1" applyFill="1" applyBorder="1" applyAlignment="1">
      <alignment horizontal="center" vertical="center"/>
    </xf>
    <xf numFmtId="3" fontId="18" fillId="0" borderId="24" xfId="52" applyNumberFormat="1" applyFont="1" applyFill="1" applyBorder="1" applyAlignment="1">
      <alignment horizontal="center" vertical="center"/>
      <protection/>
    </xf>
    <xf numFmtId="3" fontId="18" fillId="0" borderId="30" xfId="52" applyNumberFormat="1" applyFont="1" applyFill="1" applyBorder="1" applyAlignment="1">
      <alignment horizontal="center" vertical="center"/>
      <protection/>
    </xf>
    <xf numFmtId="0" fontId="18" fillId="0" borderId="16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8" fillId="7" borderId="24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18" fillId="7" borderId="2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18" fillId="7" borderId="24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22" fillId="0" borderId="0" xfId="52" applyFont="1" applyFill="1" applyBorder="1" applyAlignment="1">
      <alignment horizontal="left"/>
      <protection/>
    </xf>
    <xf numFmtId="0" fontId="22" fillId="0" borderId="0" xfId="52" applyFont="1" applyFill="1" applyBorder="1" applyAlignment="1">
      <alignment wrapText="1"/>
      <protection/>
    </xf>
    <xf numFmtId="0" fontId="18" fillId="7" borderId="29" xfId="52" applyFont="1" applyFill="1" applyBorder="1" applyAlignment="1">
      <alignment horizontal="left"/>
      <protection/>
    </xf>
    <xf numFmtId="0" fontId="3" fillId="0" borderId="24" xfId="52" applyFont="1" applyFill="1" applyBorder="1" applyAlignment="1">
      <alignment horizontal="left" wrapText="1"/>
      <protection/>
    </xf>
    <xf numFmtId="0" fontId="3" fillId="0" borderId="24" xfId="52" applyFont="1" applyFill="1" applyBorder="1" applyAlignment="1">
      <alignment horizontal="left"/>
      <protection/>
    </xf>
    <xf numFmtId="49" fontId="3" fillId="0" borderId="24" xfId="0" applyNumberFormat="1" applyFont="1" applyFill="1" applyBorder="1" applyAlignment="1">
      <alignment/>
    </xf>
    <xf numFmtId="3" fontId="18" fillId="0" borderId="31" xfId="52" applyNumberFormat="1" applyFont="1" applyFill="1" applyBorder="1" applyAlignment="1">
      <alignment horizontal="center"/>
      <protection/>
    </xf>
    <xf numFmtId="3" fontId="18" fillId="9" borderId="13" xfId="52" applyNumberFormat="1" applyFont="1" applyFill="1" applyBorder="1" applyAlignment="1">
      <alignment horizontal="center"/>
      <protection/>
    </xf>
    <xf numFmtId="4" fontId="23" fillId="0" borderId="0" xfId="52" applyNumberFormat="1" applyFont="1" applyFill="1" applyBorder="1" applyAlignment="1">
      <alignment horizontal="left"/>
      <protection/>
    </xf>
    <xf numFmtId="3" fontId="7" fillId="0" borderId="0" xfId="52" applyNumberFormat="1" applyFont="1" applyFill="1" applyBorder="1" applyAlignment="1">
      <alignment horizontal="center"/>
      <protection/>
    </xf>
    <xf numFmtId="0" fontId="18" fillId="11" borderId="0" xfId="52" applyFont="1" applyFill="1" applyBorder="1" applyAlignment="1">
      <alignment horizontal="left" wrapText="1"/>
      <protection/>
    </xf>
    <xf numFmtId="3" fontId="18" fillId="11" borderId="0" xfId="52" applyNumberFormat="1" applyFont="1" applyFill="1" applyBorder="1" applyAlignment="1">
      <alignment horizontal="center"/>
      <protection/>
    </xf>
    <xf numFmtId="14" fontId="18" fillId="4" borderId="18" xfId="52" applyNumberFormat="1" applyFont="1" applyFill="1" applyBorder="1" applyAlignment="1">
      <alignment horizontal="center"/>
      <protection/>
    </xf>
    <xf numFmtId="14" fontId="18" fillId="4" borderId="16" xfId="52" applyNumberFormat="1" applyFont="1" applyFill="1" applyBorder="1" applyAlignment="1">
      <alignment horizontal="center"/>
      <protection/>
    </xf>
    <xf numFmtId="3" fontId="3" fillId="0" borderId="31" xfId="52" applyNumberFormat="1" applyFont="1" applyFill="1" applyBorder="1" applyAlignment="1">
      <alignment horizontal="center"/>
      <protection/>
    </xf>
    <xf numFmtId="3" fontId="3" fillId="0" borderId="30" xfId="52" applyNumberFormat="1" applyFont="1" applyFill="1" applyBorder="1" applyAlignment="1">
      <alignment horizontal="center" vertical="center"/>
      <protection/>
    </xf>
    <xf numFmtId="3" fontId="3" fillId="0" borderId="24" xfId="52" applyNumberFormat="1" applyFont="1" applyFill="1" applyBorder="1" applyAlignment="1">
      <alignment horizontal="center" vertical="center"/>
      <protection/>
    </xf>
    <xf numFmtId="3" fontId="18" fillId="4" borderId="11" xfId="52" applyNumberFormat="1" applyFont="1" applyFill="1" applyBorder="1" applyAlignment="1">
      <alignment horizontal="center"/>
      <protection/>
    </xf>
    <xf numFmtId="3" fontId="18" fillId="0" borderId="31" xfId="52" applyNumberFormat="1" applyFont="1" applyFill="1" applyBorder="1" applyAlignment="1">
      <alignment horizontal="center" vertical="center"/>
      <protection/>
    </xf>
    <xf numFmtId="3" fontId="3" fillId="0" borderId="31" xfId="52" applyNumberFormat="1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0" xfId="52" applyNumberFormat="1" applyFont="1" applyFill="1" applyBorder="1" applyAlignment="1">
      <alignment horizontal="center" vertical="center"/>
      <protection/>
    </xf>
    <xf numFmtId="3" fontId="18" fillId="4" borderId="43" xfId="52" applyNumberFormat="1" applyFont="1" applyFill="1" applyBorder="1" applyAlignment="1">
      <alignment horizontal="center"/>
      <protection/>
    </xf>
    <xf numFmtId="0" fontId="18" fillId="4" borderId="13" xfId="52" applyFont="1" applyFill="1" applyBorder="1" applyAlignment="1">
      <alignment horizontal="left"/>
      <protection/>
    </xf>
    <xf numFmtId="49" fontId="3" fillId="0" borderId="24" xfId="52" applyNumberFormat="1" applyFont="1" applyFill="1" applyBorder="1" applyAlignment="1">
      <alignment horizontal="left" wrapText="1"/>
      <protection/>
    </xf>
    <xf numFmtId="0" fontId="18" fillId="0" borderId="13" xfId="0" applyFont="1" applyBorder="1" applyAlignment="1">
      <alignment horizontal="center"/>
    </xf>
    <xf numFmtId="49" fontId="18" fillId="0" borderId="24" xfId="52" applyNumberFormat="1" applyFont="1" applyFill="1" applyBorder="1" applyAlignment="1">
      <alignment horizontal="left" vertical="center" wrapText="1"/>
      <protection/>
    </xf>
    <xf numFmtId="3" fontId="7" fillId="0" borderId="0" xfId="52" applyNumberFormat="1" applyFont="1" applyFill="1" applyBorder="1" applyAlignment="1">
      <alignment horizontal="center"/>
      <protection/>
    </xf>
    <xf numFmtId="3" fontId="6" fillId="0" borderId="0" xfId="52" applyNumberFormat="1" applyFont="1" applyFill="1" applyBorder="1" applyAlignment="1">
      <alignment/>
      <protection/>
    </xf>
    <xf numFmtId="3" fontId="6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7" fillId="0" borderId="11" xfId="0" applyFont="1" applyFill="1" applyBorder="1" applyAlignment="1">
      <alignment/>
    </xf>
    <xf numFmtId="3" fontId="18" fillId="7" borderId="44" xfId="52" applyNumberFormat="1" applyFont="1" applyFill="1" applyBorder="1" applyAlignment="1">
      <alignment horizontal="center"/>
      <protection/>
    </xf>
    <xf numFmtId="3" fontId="18" fillId="7" borderId="45" xfId="52" applyNumberFormat="1" applyFont="1" applyFill="1" applyBorder="1" applyAlignment="1">
      <alignment horizontal="center"/>
      <protection/>
    </xf>
    <xf numFmtId="3" fontId="18" fillId="7" borderId="43" xfId="52" applyNumberFormat="1" applyFont="1" applyFill="1" applyBorder="1" applyAlignment="1">
      <alignment horizontal="center"/>
      <protection/>
    </xf>
    <xf numFmtId="3" fontId="18" fillId="0" borderId="39" xfId="52" applyNumberFormat="1" applyFont="1" applyFill="1" applyBorder="1" applyAlignment="1">
      <alignment horizontal="center"/>
      <protection/>
    </xf>
    <xf numFmtId="3" fontId="3" fillId="0" borderId="39" xfId="52" applyNumberFormat="1" applyFont="1" applyFill="1" applyBorder="1" applyAlignment="1">
      <alignment horizontal="center"/>
      <protection/>
    </xf>
    <xf numFmtId="3" fontId="18" fillId="7" borderId="39" xfId="52" applyNumberFormat="1" applyFont="1" applyFill="1" applyBorder="1" applyAlignment="1">
      <alignment horizontal="center"/>
      <protection/>
    </xf>
    <xf numFmtId="3" fontId="3" fillId="0" borderId="24" xfId="59" applyNumberFormat="1" applyFont="1" applyFill="1" applyBorder="1" applyAlignment="1">
      <alignment horizontal="center"/>
    </xf>
    <xf numFmtId="3" fontId="3" fillId="0" borderId="36" xfId="52" applyNumberFormat="1" applyFont="1" applyFill="1" applyBorder="1" applyAlignment="1">
      <alignment horizontal="center"/>
      <protection/>
    </xf>
    <xf numFmtId="3" fontId="3" fillId="0" borderId="46" xfId="52" applyNumberFormat="1" applyFont="1" applyFill="1" applyBorder="1" applyAlignment="1">
      <alignment horizontal="center"/>
      <protection/>
    </xf>
    <xf numFmtId="3" fontId="18" fillId="7" borderId="31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3" fontId="18" fillId="0" borderId="39" xfId="52" applyNumberFormat="1" applyFont="1" applyFill="1" applyBorder="1" applyAlignment="1">
      <alignment horizontal="center" vertical="center"/>
      <protection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9" xfId="52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3" fontId="3" fillId="7" borderId="43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7" borderId="31" xfId="0" applyNumberFormat="1" applyFont="1" applyFill="1" applyBorder="1" applyAlignment="1">
      <alignment horizontal="center"/>
    </xf>
    <xf numFmtId="3" fontId="18" fillId="7" borderId="31" xfId="0" applyNumberFormat="1" applyFont="1" applyFill="1" applyBorder="1" applyAlignment="1">
      <alignment horizontal="center"/>
    </xf>
    <xf numFmtId="3" fontId="3" fillId="4" borderId="22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4" borderId="3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8" fillId="7" borderId="3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18" fillId="7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horizontal="center"/>
    </xf>
    <xf numFmtId="188" fontId="18" fillId="7" borderId="29" xfId="52" applyNumberFormat="1" applyFont="1" applyFill="1" applyBorder="1" applyAlignment="1">
      <alignment horizontal="center"/>
      <protection/>
    </xf>
    <xf numFmtId="188" fontId="3" fillId="0" borderId="24" xfId="52" applyNumberFormat="1" applyFont="1" applyFill="1" applyBorder="1" applyAlignment="1">
      <alignment horizontal="center"/>
      <protection/>
    </xf>
    <xf numFmtId="188" fontId="18" fillId="7" borderId="24" xfId="52" applyNumberFormat="1" applyFont="1" applyFill="1" applyBorder="1" applyAlignment="1">
      <alignment horizontal="center"/>
      <protection/>
    </xf>
    <xf numFmtId="188" fontId="18" fillId="7" borderId="24" xfId="52" applyNumberFormat="1" applyFont="1" applyFill="1" applyBorder="1" applyAlignment="1">
      <alignment horizontal="center" vertical="center"/>
      <protection/>
    </xf>
    <xf numFmtId="188" fontId="18" fillId="0" borderId="24" xfId="52" applyNumberFormat="1" applyFont="1" applyFill="1" applyBorder="1" applyAlignment="1">
      <alignment horizontal="center" vertical="center"/>
      <protection/>
    </xf>
    <xf numFmtId="188" fontId="18" fillId="0" borderId="16" xfId="52" applyNumberFormat="1" applyFont="1" applyFill="1" applyBorder="1" applyAlignment="1">
      <alignment horizontal="center"/>
      <protection/>
    </xf>
    <xf numFmtId="188" fontId="18" fillId="9" borderId="20" xfId="52" applyNumberFormat="1" applyFont="1" applyFill="1" applyBorder="1" applyAlignment="1">
      <alignment horizontal="center"/>
      <protection/>
    </xf>
    <xf numFmtId="188" fontId="3" fillId="0" borderId="13" xfId="52" applyNumberFormat="1" applyFont="1" applyFill="1" applyBorder="1" applyAlignment="1">
      <alignment horizontal="center"/>
      <protection/>
    </xf>
    <xf numFmtId="3" fontId="8" fillId="0" borderId="0" xfId="52" applyNumberFormat="1" applyFont="1">
      <alignment/>
      <protection/>
    </xf>
    <xf numFmtId="3" fontId="3" fillId="0" borderId="38" xfId="52" applyNumberFormat="1" applyFont="1" applyFill="1" applyBorder="1" applyAlignment="1">
      <alignment horizontal="center"/>
      <protection/>
    </xf>
    <xf numFmtId="3" fontId="3" fillId="0" borderId="47" xfId="52" applyNumberFormat="1" applyFont="1" applyFill="1" applyBorder="1" applyAlignment="1">
      <alignment horizontal="center"/>
      <protection/>
    </xf>
    <xf numFmtId="3" fontId="18" fillId="0" borderId="1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 vertical="center"/>
      <protection/>
    </xf>
    <xf numFmtId="3" fontId="18" fillId="7" borderId="48" xfId="52" applyNumberFormat="1" applyFont="1" applyFill="1" applyBorder="1" applyAlignment="1">
      <alignment horizontal="center" vertical="center"/>
      <protection/>
    </xf>
    <xf numFmtId="0" fontId="18" fillId="0" borderId="20" xfId="0" applyFont="1" applyFill="1" applyBorder="1" applyAlignment="1">
      <alignment horizontal="center"/>
    </xf>
    <xf numFmtId="49" fontId="18" fillId="0" borderId="20" xfId="52" applyNumberFormat="1" applyFont="1" applyFill="1" applyBorder="1" applyAlignment="1">
      <alignment horizontal="left" wrapText="1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/>
    </xf>
    <xf numFmtId="188" fontId="18" fillId="0" borderId="20" xfId="52" applyNumberFormat="1" applyFont="1" applyFill="1" applyBorder="1" applyAlignment="1">
      <alignment horizontal="center"/>
      <protection/>
    </xf>
    <xf numFmtId="3" fontId="18" fillId="0" borderId="27" xfId="52" applyNumberFormat="1" applyFont="1" applyFill="1" applyBorder="1" applyAlignment="1">
      <alignment horizontal="center"/>
      <protection/>
    </xf>
    <xf numFmtId="3" fontId="18" fillId="0" borderId="28" xfId="52" applyNumberFormat="1" applyFont="1" applyFill="1" applyBorder="1" applyAlignment="1">
      <alignment horizontal="center"/>
      <protection/>
    </xf>
    <xf numFmtId="0" fontId="18" fillId="0" borderId="16" xfId="0" applyFont="1" applyBorder="1" applyAlignment="1">
      <alignment horizontal="center"/>
    </xf>
    <xf numFmtId="49" fontId="3" fillId="4" borderId="16" xfId="52" applyNumberFormat="1" applyFont="1" applyFill="1" applyBorder="1" applyAlignment="1">
      <alignment horizontal="left"/>
      <protection/>
    </xf>
    <xf numFmtId="3" fontId="18" fillId="4" borderId="0" xfId="52" applyNumberFormat="1" applyFont="1" applyFill="1" applyBorder="1" applyAlignment="1">
      <alignment horizontal="center"/>
      <protection/>
    </xf>
    <xf numFmtId="3" fontId="18" fillId="4" borderId="16" xfId="52" applyNumberFormat="1" applyFont="1" applyFill="1" applyBorder="1" applyAlignment="1">
      <alignment horizontal="center"/>
      <protection/>
    </xf>
    <xf numFmtId="0" fontId="18" fillId="0" borderId="29" xfId="0" applyFont="1" applyBorder="1" applyAlignment="1">
      <alignment horizontal="center"/>
    </xf>
    <xf numFmtId="3" fontId="18" fillId="4" borderId="29" xfId="52" applyNumberFormat="1" applyFont="1" applyFill="1" applyBorder="1" applyAlignment="1">
      <alignment horizontal="center"/>
      <protection/>
    </xf>
    <xf numFmtId="188" fontId="18" fillId="4" borderId="29" xfId="52" applyNumberFormat="1" applyFont="1" applyFill="1" applyBorder="1" applyAlignment="1">
      <alignment horizontal="center"/>
      <protection/>
    </xf>
    <xf numFmtId="3" fontId="3" fillId="0" borderId="48" xfId="52" applyNumberFormat="1" applyFont="1" applyFill="1" applyBorder="1" applyAlignment="1">
      <alignment horizontal="center"/>
      <protection/>
    </xf>
    <xf numFmtId="3" fontId="3" fillId="0" borderId="47" xfId="0" applyNumberFormat="1" applyFont="1" applyFill="1" applyBorder="1" applyAlignment="1">
      <alignment horizontal="center"/>
    </xf>
    <xf numFmtId="3" fontId="18" fillId="0" borderId="43" xfId="52" applyNumberFormat="1" applyFont="1" applyFill="1" applyBorder="1" applyAlignment="1">
      <alignment horizontal="center"/>
      <protection/>
    </xf>
    <xf numFmtId="3" fontId="18" fillId="0" borderId="29" xfId="52" applyNumberFormat="1" applyFont="1" applyFill="1" applyBorder="1" applyAlignment="1">
      <alignment horizontal="center"/>
      <protection/>
    </xf>
    <xf numFmtId="3" fontId="18" fillId="0" borderId="43" xfId="52" applyNumberFormat="1" applyFont="1" applyFill="1" applyBorder="1" applyAlignment="1">
      <alignment horizontal="center" vertical="center"/>
      <protection/>
    </xf>
    <xf numFmtId="3" fontId="18" fillId="0" borderId="29" xfId="52" applyNumberFormat="1" applyFont="1" applyFill="1" applyBorder="1" applyAlignment="1">
      <alignment horizontal="center" vertical="center"/>
      <protection/>
    </xf>
    <xf numFmtId="3" fontId="18" fillId="0" borderId="43" xfId="0" applyNumberFormat="1" applyFont="1" applyFill="1" applyBorder="1" applyAlignment="1">
      <alignment horizontal="center" vertical="center"/>
    </xf>
    <xf numFmtId="188" fontId="18" fillId="0" borderId="29" xfId="52" applyNumberFormat="1" applyFont="1" applyFill="1" applyBorder="1" applyAlignment="1">
      <alignment horizontal="center" vertical="center"/>
      <protection/>
    </xf>
    <xf numFmtId="3" fontId="18" fillId="0" borderId="44" xfId="52" applyNumberFormat="1" applyFont="1" applyFill="1" applyBorder="1" applyAlignment="1">
      <alignment horizontal="center" vertical="center"/>
      <protection/>
    </xf>
    <xf numFmtId="3" fontId="18" fillId="0" borderId="45" xfId="52" applyNumberFormat="1" applyFont="1" applyFill="1" applyBorder="1" applyAlignment="1">
      <alignment horizontal="center" vertical="center"/>
      <protection/>
    </xf>
    <xf numFmtId="3" fontId="22" fillId="0" borderId="0" xfId="52" applyNumberFormat="1" applyFont="1" applyFill="1" applyBorder="1" applyAlignment="1">
      <alignment wrapText="1"/>
      <protection/>
    </xf>
    <xf numFmtId="3" fontId="3" fillId="0" borderId="49" xfId="52" applyNumberFormat="1" applyFont="1" applyFill="1" applyBorder="1" applyAlignment="1">
      <alignment horizontal="center" vertical="center"/>
      <protection/>
    </xf>
    <xf numFmtId="3" fontId="3" fillId="0" borderId="37" xfId="52" applyNumberFormat="1" applyFont="1" applyFill="1" applyBorder="1" applyAlignment="1">
      <alignment horizontal="center"/>
      <protection/>
    </xf>
    <xf numFmtId="3" fontId="3" fillId="0" borderId="37" xfId="52" applyNumberFormat="1" applyFont="1" applyFill="1" applyBorder="1" applyAlignment="1">
      <alignment horizontal="center" vertical="center"/>
      <protection/>
    </xf>
    <xf numFmtId="3" fontId="3" fillId="0" borderId="50" xfId="52" applyNumberFormat="1" applyFont="1" applyFill="1" applyBorder="1" applyAlignment="1">
      <alignment horizontal="center"/>
      <protection/>
    </xf>
    <xf numFmtId="3" fontId="3" fillId="0" borderId="29" xfId="52" applyNumberFormat="1" applyFont="1" applyFill="1" applyBorder="1" applyAlignment="1">
      <alignment horizontal="center" vertical="center"/>
      <protection/>
    </xf>
    <xf numFmtId="3" fontId="3" fillId="0" borderId="21" xfId="52" applyNumberFormat="1" applyFont="1" applyFill="1" applyBorder="1" applyAlignment="1">
      <alignment horizontal="center" vertical="center"/>
      <protection/>
    </xf>
    <xf numFmtId="3" fontId="3" fillId="0" borderId="22" xfId="0" applyNumberFormat="1" applyFont="1" applyFill="1" applyBorder="1" applyAlignment="1">
      <alignment horizontal="center" vertical="center"/>
    </xf>
    <xf numFmtId="188" fontId="18" fillId="0" borderId="21" xfId="52" applyNumberFormat="1" applyFont="1" applyFill="1" applyBorder="1" applyAlignment="1">
      <alignment horizontal="center"/>
      <protection/>
    </xf>
    <xf numFmtId="3" fontId="3" fillId="0" borderId="32" xfId="52" applyNumberFormat="1" applyFont="1" applyFill="1" applyBorder="1" applyAlignment="1">
      <alignment horizontal="center" vertical="center"/>
      <protection/>
    </xf>
    <xf numFmtId="3" fontId="3" fillId="0" borderId="33" xfId="52" applyNumberFormat="1" applyFont="1" applyFill="1" applyBorder="1" applyAlignment="1">
      <alignment horizontal="center" vertical="center"/>
      <protection/>
    </xf>
    <xf numFmtId="49" fontId="18" fillId="0" borderId="38" xfId="52" applyNumberFormat="1" applyFont="1" applyFill="1" applyBorder="1" applyAlignment="1">
      <alignment horizontal="left" wrapText="1"/>
      <protection/>
    </xf>
    <xf numFmtId="49" fontId="3" fillId="0" borderId="38" xfId="52" applyNumberFormat="1" applyFont="1" applyFill="1" applyBorder="1" applyAlignment="1">
      <alignment horizontal="left" wrapText="1"/>
      <protection/>
    </xf>
    <xf numFmtId="49" fontId="3" fillId="0" borderId="51" xfId="52" applyNumberFormat="1" applyFont="1" applyFill="1" applyBorder="1" applyAlignment="1">
      <alignment horizontal="left" wrapText="1"/>
      <protection/>
    </xf>
    <xf numFmtId="3" fontId="18" fillId="0" borderId="37" xfId="52" applyNumberFormat="1" applyFont="1" applyFill="1" applyBorder="1" applyAlignment="1">
      <alignment horizontal="center" vertical="center"/>
      <protection/>
    </xf>
    <xf numFmtId="49" fontId="25" fillId="0" borderId="52" xfId="0" applyNumberFormat="1" applyFont="1" applyFill="1" applyBorder="1" applyAlignment="1">
      <alignment wrapText="1"/>
    </xf>
    <xf numFmtId="49" fontId="3" fillId="0" borderId="53" xfId="52" applyNumberFormat="1" applyFont="1" applyFill="1" applyBorder="1" applyAlignment="1">
      <alignment horizontal="left" wrapText="1"/>
      <protection/>
    </xf>
    <xf numFmtId="3" fontId="3" fillId="0" borderId="19" xfId="52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54" xfId="52" applyNumberFormat="1" applyFont="1" applyFill="1" applyBorder="1" applyAlignment="1">
      <alignment horizontal="center" vertical="center"/>
      <protection/>
    </xf>
    <xf numFmtId="3" fontId="3" fillId="0" borderId="55" xfId="52" applyNumberFormat="1" applyFont="1" applyFill="1" applyBorder="1" applyAlignment="1">
      <alignment horizontal="center" vertical="center"/>
      <protection/>
    </xf>
    <xf numFmtId="3" fontId="3" fillId="0" borderId="25" xfId="52" applyNumberFormat="1" applyFont="1" applyFill="1" applyBorder="1" applyAlignment="1">
      <alignment horizontal="center" vertical="center"/>
      <protection/>
    </xf>
    <xf numFmtId="3" fontId="18" fillId="0" borderId="56" xfId="52" applyNumberFormat="1" applyFont="1" applyFill="1" applyBorder="1" applyAlignment="1">
      <alignment horizontal="center"/>
      <protection/>
    </xf>
    <xf numFmtId="3" fontId="3" fillId="0" borderId="12" xfId="52" applyNumberFormat="1" applyFont="1" applyFill="1" applyBorder="1" applyAlignment="1">
      <alignment horizontal="center" vertical="center"/>
      <protection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3" fontId="18" fillId="0" borderId="37" xfId="52" applyNumberFormat="1" applyFont="1" applyFill="1" applyBorder="1" applyAlignment="1">
      <alignment horizontal="center"/>
      <protection/>
    </xf>
    <xf numFmtId="3" fontId="18" fillId="0" borderId="13" xfId="52" applyNumberFormat="1" applyFont="1" applyFill="1" applyBorder="1" applyAlignment="1">
      <alignment horizontal="center"/>
      <protection/>
    </xf>
    <xf numFmtId="3" fontId="18" fillId="0" borderId="11" xfId="0" applyNumberFormat="1" applyFont="1" applyFill="1" applyBorder="1" applyAlignment="1">
      <alignment horizontal="center"/>
    </xf>
    <xf numFmtId="188" fontId="18" fillId="0" borderId="13" xfId="52" applyNumberFormat="1" applyFont="1" applyFill="1" applyBorder="1" applyAlignment="1">
      <alignment horizontal="center"/>
      <protection/>
    </xf>
    <xf numFmtId="3" fontId="18" fillId="0" borderId="11" xfId="52" applyNumberFormat="1" applyFont="1" applyFill="1" applyBorder="1" applyAlignment="1">
      <alignment horizontal="center"/>
      <protection/>
    </xf>
    <xf numFmtId="49" fontId="18" fillId="0" borderId="38" xfId="52" applyNumberFormat="1" applyFont="1" applyFill="1" applyBorder="1" applyAlignment="1">
      <alignment horizontal="left"/>
      <protection/>
    </xf>
    <xf numFmtId="49" fontId="3" fillId="0" borderId="38" xfId="52" applyNumberFormat="1" applyFont="1" applyFill="1" applyBorder="1" applyAlignment="1">
      <alignment horizontal="left"/>
      <protection/>
    </xf>
    <xf numFmtId="49" fontId="3" fillId="0" borderId="57" xfId="52" applyNumberFormat="1" applyFont="1" applyFill="1" applyBorder="1" applyAlignment="1">
      <alignment horizontal="left"/>
      <protection/>
    </xf>
    <xf numFmtId="3" fontId="18" fillId="0" borderId="21" xfId="52" applyNumberFormat="1" applyFont="1" applyFill="1" applyBorder="1" applyAlignment="1">
      <alignment horizontal="center"/>
      <protection/>
    </xf>
    <xf numFmtId="49" fontId="25" fillId="4" borderId="52" xfId="52" applyNumberFormat="1" applyFont="1" applyFill="1" applyBorder="1" applyAlignment="1">
      <alignment horizontal="left" vertical="center"/>
      <protection/>
    </xf>
    <xf numFmtId="3" fontId="18" fillId="4" borderId="56" xfId="52" applyNumberFormat="1" applyFont="1" applyFill="1" applyBorder="1" applyAlignment="1">
      <alignment horizontal="center"/>
      <protection/>
    </xf>
    <xf numFmtId="3" fontId="3" fillId="4" borderId="29" xfId="52" applyNumberFormat="1" applyFont="1" applyFill="1" applyBorder="1" applyAlignment="1">
      <alignment horizontal="center"/>
      <protection/>
    </xf>
    <xf numFmtId="3" fontId="3" fillId="0" borderId="48" xfId="0" applyNumberFormat="1" applyFont="1" applyFill="1" applyBorder="1" applyAlignment="1">
      <alignment horizontal="center" vertical="center" wrapText="1"/>
    </xf>
    <xf numFmtId="49" fontId="25" fillId="0" borderId="43" xfId="0" applyNumberFormat="1" applyFont="1" applyFill="1" applyBorder="1" applyAlignment="1">
      <alignment wrapText="1"/>
    </xf>
    <xf numFmtId="49" fontId="18" fillId="0" borderId="22" xfId="52" applyNumberFormat="1" applyFont="1" applyFill="1" applyBorder="1" applyAlignment="1">
      <alignment horizontal="left"/>
      <protection/>
    </xf>
    <xf numFmtId="49" fontId="3" fillId="0" borderId="31" xfId="52" applyNumberFormat="1" applyFont="1" applyFill="1" applyBorder="1" applyAlignment="1">
      <alignment horizontal="left" wrapText="1"/>
      <protection/>
    </xf>
    <xf numFmtId="49" fontId="3" fillId="0" borderId="23" xfId="52" applyNumberFormat="1" applyFont="1" applyFill="1" applyBorder="1" applyAlignment="1">
      <alignment horizontal="left" wrapText="1"/>
      <protection/>
    </xf>
    <xf numFmtId="49" fontId="18" fillId="0" borderId="24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3" fontId="3" fillId="0" borderId="24" xfId="59" applyNumberFormat="1" applyFont="1" applyFill="1" applyBorder="1" applyAlignment="1">
      <alignment horizontal="center" vertical="center" wrapText="1"/>
    </xf>
    <xf numFmtId="3" fontId="3" fillId="0" borderId="34" xfId="59" applyNumberFormat="1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/>
    </xf>
    <xf numFmtId="0" fontId="18" fillId="9" borderId="20" xfId="52" applyFont="1" applyFill="1" applyBorder="1" applyAlignment="1">
      <alignment horizontal="left"/>
      <protection/>
    </xf>
    <xf numFmtId="3" fontId="3" fillId="0" borderId="25" xfId="59" applyNumberFormat="1" applyFont="1" applyFill="1" applyBorder="1" applyAlignment="1">
      <alignment horizontal="center" vertical="center" wrapText="1"/>
    </xf>
    <xf numFmtId="49" fontId="3" fillId="0" borderId="0" xfId="52" applyNumberFormat="1" applyFont="1" applyFill="1" applyBorder="1" applyAlignment="1">
      <alignment horizontal="left" wrapText="1"/>
      <protection/>
    </xf>
    <xf numFmtId="3" fontId="3" fillId="0" borderId="22" xfId="52" applyNumberFormat="1" applyFont="1" applyFill="1" applyBorder="1" applyAlignment="1">
      <alignment horizontal="center" vertical="center"/>
      <protection/>
    </xf>
    <xf numFmtId="3" fontId="3" fillId="0" borderId="24" xfId="59" applyNumberFormat="1" applyFont="1" applyFill="1" applyBorder="1" applyAlignment="1">
      <alignment horizontal="center" vertical="center"/>
    </xf>
    <xf numFmtId="188" fontId="3" fillId="0" borderId="24" xfId="52" applyNumberFormat="1" applyFont="1" applyFill="1" applyBorder="1" applyAlignment="1">
      <alignment horizontal="center" vertical="center"/>
      <protection/>
    </xf>
    <xf numFmtId="3" fontId="3" fillId="0" borderId="34" xfId="52" applyNumberFormat="1" applyFont="1" applyFill="1" applyBorder="1" applyAlignment="1">
      <alignment horizontal="center" vertical="center"/>
      <protection/>
    </xf>
    <xf numFmtId="3" fontId="3" fillId="4" borderId="23" xfId="0" applyNumberFormat="1" applyFont="1" applyFill="1" applyBorder="1" applyAlignment="1">
      <alignment horizontal="center" vertical="center"/>
    </xf>
    <xf numFmtId="3" fontId="3" fillId="4" borderId="41" xfId="52" applyNumberFormat="1" applyFont="1" applyFill="1" applyBorder="1" applyAlignment="1">
      <alignment horizontal="center" vertical="center"/>
      <protection/>
    </xf>
    <xf numFmtId="3" fontId="3" fillId="4" borderId="46" xfId="52" applyNumberFormat="1" applyFont="1" applyFill="1" applyBorder="1" applyAlignment="1">
      <alignment horizontal="center" vertical="center"/>
      <protection/>
    </xf>
    <xf numFmtId="3" fontId="3" fillId="4" borderId="21" xfId="52" applyNumberFormat="1" applyFont="1" applyFill="1" applyBorder="1" applyAlignment="1">
      <alignment horizontal="center" vertical="center"/>
      <protection/>
    </xf>
    <xf numFmtId="3" fontId="3" fillId="4" borderId="31" xfId="0" applyNumberFormat="1" applyFont="1" applyFill="1" applyBorder="1" applyAlignment="1">
      <alignment horizontal="center" vertical="center"/>
    </xf>
    <xf numFmtId="3" fontId="3" fillId="4" borderId="30" xfId="52" applyNumberFormat="1" applyFont="1" applyFill="1" applyBorder="1" applyAlignment="1">
      <alignment horizontal="center" vertical="center"/>
      <protection/>
    </xf>
    <xf numFmtId="3" fontId="3" fillId="4" borderId="39" xfId="52" applyNumberFormat="1" applyFont="1" applyFill="1" applyBorder="1" applyAlignment="1">
      <alignment horizontal="center" vertical="center"/>
      <protection/>
    </xf>
    <xf numFmtId="3" fontId="3" fillId="4" borderId="31" xfId="52" applyNumberFormat="1" applyFont="1" applyFill="1" applyBorder="1" applyAlignment="1">
      <alignment horizontal="center" vertical="center"/>
      <protection/>
    </xf>
    <xf numFmtId="3" fontId="3" fillId="4" borderId="24" xfId="52" applyNumberFormat="1" applyFont="1" applyFill="1" applyBorder="1" applyAlignment="1">
      <alignment horizontal="center" vertical="center"/>
      <protection/>
    </xf>
    <xf numFmtId="188" fontId="18" fillId="0" borderId="24" xfId="52" applyNumberFormat="1" applyFont="1" applyFill="1" applyBorder="1" applyAlignment="1">
      <alignment horizontal="center"/>
      <protection/>
    </xf>
    <xf numFmtId="188" fontId="3" fillId="0" borderId="48" xfId="52" applyNumberFormat="1" applyFont="1" applyFill="1" applyBorder="1" applyAlignment="1">
      <alignment horizontal="center"/>
      <protection/>
    </xf>
    <xf numFmtId="188" fontId="18" fillId="0" borderId="40" xfId="52" applyNumberFormat="1" applyFont="1" applyFill="1" applyBorder="1" applyAlignment="1">
      <alignment horizontal="center" vertical="center"/>
      <protection/>
    </xf>
    <xf numFmtId="188" fontId="3" fillId="0" borderId="40" xfId="52" applyNumberFormat="1" applyFont="1" applyFill="1" applyBorder="1" applyAlignment="1">
      <alignment horizontal="center" vertical="center"/>
      <protection/>
    </xf>
    <xf numFmtId="188" fontId="3" fillId="0" borderId="21" xfId="52" applyNumberFormat="1" applyFont="1" applyFill="1" applyBorder="1" applyAlignment="1">
      <alignment horizontal="center" vertical="center"/>
      <protection/>
    </xf>
    <xf numFmtId="188" fontId="3" fillId="0" borderId="25" xfId="52" applyNumberFormat="1" applyFont="1" applyFill="1" applyBorder="1" applyAlignment="1">
      <alignment horizontal="center" vertical="center"/>
      <protection/>
    </xf>
    <xf numFmtId="188" fontId="3" fillId="0" borderId="12" xfId="52" applyNumberFormat="1" applyFont="1" applyFill="1" applyBorder="1" applyAlignment="1">
      <alignment horizontal="center" vertical="center"/>
      <protection/>
    </xf>
    <xf numFmtId="3" fontId="3" fillId="0" borderId="38" xfId="59" applyNumberFormat="1" applyFont="1" applyFill="1" applyBorder="1" applyAlignment="1">
      <alignment horizontal="center" vertical="center"/>
    </xf>
    <xf numFmtId="3" fontId="3" fillId="0" borderId="30" xfId="59" applyNumberFormat="1" applyFont="1" applyFill="1" applyBorder="1" applyAlignment="1">
      <alignment horizontal="center" vertical="center"/>
    </xf>
    <xf numFmtId="3" fontId="3" fillId="0" borderId="39" xfId="59" applyNumberFormat="1" applyFont="1" applyFill="1" applyBorder="1" applyAlignment="1">
      <alignment horizontal="center" vertical="center"/>
    </xf>
    <xf numFmtId="3" fontId="3" fillId="0" borderId="31" xfId="59" applyNumberFormat="1" applyFont="1" applyFill="1" applyBorder="1" applyAlignment="1">
      <alignment horizontal="center" vertical="center"/>
    </xf>
    <xf numFmtId="3" fontId="3" fillId="0" borderId="34" xfId="59" applyNumberFormat="1" applyFont="1" applyFill="1" applyBorder="1" applyAlignment="1">
      <alignment horizontal="center" vertical="center"/>
    </xf>
    <xf numFmtId="3" fontId="3" fillId="0" borderId="23" xfId="59" applyNumberFormat="1" applyFont="1" applyFill="1" applyBorder="1" applyAlignment="1">
      <alignment horizontal="center" vertical="center"/>
    </xf>
    <xf numFmtId="3" fontId="3" fillId="0" borderId="41" xfId="59" applyNumberFormat="1" applyFont="1" applyFill="1" applyBorder="1" applyAlignment="1">
      <alignment horizontal="center" vertical="center"/>
    </xf>
    <xf numFmtId="3" fontId="3" fillId="0" borderId="46" xfId="59" applyNumberFormat="1" applyFont="1" applyFill="1" applyBorder="1" applyAlignment="1">
      <alignment horizontal="center" vertical="center"/>
    </xf>
    <xf numFmtId="3" fontId="3" fillId="0" borderId="16" xfId="59" applyNumberFormat="1" applyFont="1" applyFill="1" applyBorder="1" applyAlignment="1">
      <alignment horizontal="center" vertical="center"/>
    </xf>
    <xf numFmtId="3" fontId="3" fillId="0" borderId="0" xfId="59" applyNumberFormat="1" applyFont="1" applyFill="1" applyBorder="1" applyAlignment="1">
      <alignment horizontal="center" vertical="center"/>
    </xf>
    <xf numFmtId="3" fontId="18" fillId="0" borderId="14" xfId="52" applyNumberFormat="1" applyFont="1" applyFill="1" applyBorder="1" applyAlignment="1">
      <alignment horizontal="center"/>
      <protection/>
    </xf>
    <xf numFmtId="3" fontId="3" fillId="0" borderId="37" xfId="59" applyNumberFormat="1" applyFont="1" applyFill="1" applyBorder="1" applyAlignment="1">
      <alignment horizontal="center" vertical="center"/>
    </xf>
    <xf numFmtId="3" fontId="3" fillId="0" borderId="58" xfId="59" applyNumberFormat="1" applyFont="1" applyFill="1" applyBorder="1" applyAlignment="1">
      <alignment horizontal="center" vertical="center"/>
    </xf>
    <xf numFmtId="3" fontId="3" fillId="0" borderId="25" xfId="59" applyNumberFormat="1" applyFont="1" applyFill="1" applyBorder="1" applyAlignment="1">
      <alignment horizontal="center" vertical="center"/>
    </xf>
    <xf numFmtId="3" fontId="18" fillId="7" borderId="38" xfId="52" applyNumberFormat="1" applyFont="1" applyFill="1" applyBorder="1" applyAlignment="1">
      <alignment horizontal="center" vertical="center"/>
      <protection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41" xfId="52" applyNumberFormat="1" applyFont="1" applyFill="1" applyBorder="1" applyAlignment="1">
      <alignment horizontal="center" vertical="center"/>
      <protection/>
    </xf>
    <xf numFmtId="3" fontId="3" fillId="0" borderId="46" xfId="52" applyNumberFormat="1" applyFont="1" applyFill="1" applyBorder="1" applyAlignment="1">
      <alignment horizontal="center" vertical="center"/>
      <protection/>
    </xf>
    <xf numFmtId="3" fontId="3" fillId="0" borderId="23" xfId="52" applyNumberFormat="1" applyFont="1" applyFill="1" applyBorder="1" applyAlignment="1">
      <alignment horizontal="center" vertical="center"/>
      <protection/>
    </xf>
    <xf numFmtId="0" fontId="25" fillId="0" borderId="0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/>
      <protection/>
    </xf>
    <xf numFmtId="3" fontId="26" fillId="0" borderId="0" xfId="52" applyNumberFormat="1" applyFont="1" applyFill="1" applyBorder="1" applyAlignment="1">
      <alignment horizontal="center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left"/>
      <protection/>
    </xf>
    <xf numFmtId="0" fontId="26" fillId="0" borderId="0" xfId="52" applyFont="1" applyFill="1" applyBorder="1" applyAlignment="1">
      <alignment horizontal="left" vertical="center" wrapText="1"/>
      <protection/>
    </xf>
    <xf numFmtId="3" fontId="26" fillId="0" borderId="0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left" wrapText="1"/>
      <protection/>
    </xf>
    <xf numFmtId="0" fontId="26" fillId="0" borderId="0" xfId="0" applyFont="1" applyFill="1" applyBorder="1" applyAlignment="1">
      <alignment horizontal="center"/>
    </xf>
    <xf numFmtId="0" fontId="26" fillId="0" borderId="0" xfId="52" applyFont="1" applyFill="1" applyBorder="1" applyAlignment="1">
      <alignment wrapText="1"/>
      <protection/>
    </xf>
    <xf numFmtId="3" fontId="26" fillId="0" borderId="0" xfId="52" applyNumberFormat="1" applyFont="1" applyFill="1" applyBorder="1" applyAlignment="1">
      <alignment horizontal="center" wrapText="1"/>
      <protection/>
    </xf>
    <xf numFmtId="0" fontId="22" fillId="0" borderId="0" xfId="52" applyFont="1" applyFill="1" applyBorder="1" applyAlignment="1">
      <alignment horizontal="left"/>
      <protection/>
    </xf>
    <xf numFmtId="201" fontId="3" fillId="0" borderId="13" xfId="0" applyNumberFormat="1" applyFont="1" applyFill="1" applyBorder="1" applyAlignment="1">
      <alignment horizontal="center" vertical="center"/>
    </xf>
    <xf numFmtId="201" fontId="3" fillId="0" borderId="21" xfId="0" applyNumberFormat="1" applyFont="1" applyFill="1" applyBorder="1" applyAlignment="1">
      <alignment horizontal="center" vertical="center"/>
    </xf>
    <xf numFmtId="188" fontId="18" fillId="0" borderId="26" xfId="52" applyNumberFormat="1" applyFont="1" applyFill="1" applyBorder="1" applyAlignment="1">
      <alignment horizontal="center"/>
      <protection/>
    </xf>
    <xf numFmtId="188" fontId="18" fillId="0" borderId="59" xfId="52" applyNumberFormat="1" applyFont="1" applyFill="1" applyBorder="1" applyAlignment="1">
      <alignment horizontal="center"/>
      <protection/>
    </xf>
    <xf numFmtId="0" fontId="18" fillId="4" borderId="10" xfId="52" applyFont="1" applyFill="1" applyBorder="1" applyAlignment="1">
      <alignment horizontal="center"/>
      <protection/>
    </xf>
    <xf numFmtId="0" fontId="18" fillId="4" borderId="59" xfId="52" applyFont="1" applyFill="1" applyBorder="1" applyAlignment="1">
      <alignment horizontal="center"/>
      <protection/>
    </xf>
    <xf numFmtId="3" fontId="18" fillId="4" borderId="26" xfId="52" applyNumberFormat="1" applyFont="1" applyFill="1" applyBorder="1" applyAlignment="1">
      <alignment horizontal="center"/>
      <protection/>
    </xf>
    <xf numFmtId="3" fontId="18" fillId="4" borderId="59" xfId="52" applyNumberFormat="1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left"/>
      <protection/>
    </xf>
    <xf numFmtId="3" fontId="3" fillId="0" borderId="31" xfId="52" applyNumberFormat="1" applyFont="1" applyFill="1" applyBorder="1" applyAlignment="1">
      <alignment horizontal="center" vertical="center"/>
      <protection/>
    </xf>
    <xf numFmtId="3" fontId="3" fillId="0" borderId="37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3" fontId="3" fillId="0" borderId="22" xfId="52" applyNumberFormat="1" applyFont="1" applyFill="1" applyBorder="1" applyAlignment="1">
      <alignment horizontal="center" vertical="center"/>
      <protection/>
    </xf>
    <xf numFmtId="49" fontId="18" fillId="4" borderId="13" xfId="52" applyNumberFormat="1" applyFont="1" applyFill="1" applyBorder="1" applyAlignment="1">
      <alignment horizontal="center" wrapText="1"/>
      <protection/>
    </xf>
    <xf numFmtId="49" fontId="18" fillId="4" borderId="16" xfId="52" applyNumberFormat="1" applyFont="1" applyFill="1" applyBorder="1" applyAlignment="1">
      <alignment horizontal="center" wrapText="1"/>
      <protection/>
    </xf>
    <xf numFmtId="49" fontId="18" fillId="4" borderId="25" xfId="52" applyNumberFormat="1" applyFont="1" applyFill="1" applyBorder="1" applyAlignment="1">
      <alignment horizont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wrapText="1"/>
    </xf>
    <xf numFmtId="0" fontId="18" fillId="4" borderId="15" xfId="52" applyFont="1" applyFill="1" applyBorder="1" applyAlignment="1">
      <alignment horizontal="center"/>
      <protection/>
    </xf>
    <xf numFmtId="0" fontId="18" fillId="4" borderId="11" xfId="52" applyFont="1" applyFill="1" applyBorder="1" applyAlignment="1">
      <alignment horizontal="center"/>
      <protection/>
    </xf>
    <xf numFmtId="0" fontId="18" fillId="4" borderId="14" xfId="52" applyFont="1" applyFill="1" applyBorder="1" applyAlignment="1">
      <alignment horizontal="center"/>
      <protection/>
    </xf>
    <xf numFmtId="2" fontId="18" fillId="0" borderId="15" xfId="52" applyNumberFormat="1" applyFont="1" applyFill="1" applyBorder="1" applyAlignment="1">
      <alignment horizontal="center" vertical="center" wrapText="1"/>
      <protection/>
    </xf>
    <xf numFmtId="2" fontId="18" fillId="0" borderId="14" xfId="52" applyNumberFormat="1" applyFont="1" applyFill="1" applyBorder="1" applyAlignment="1">
      <alignment horizontal="center" vertical="center" wrapText="1"/>
      <protection/>
    </xf>
    <xf numFmtId="2" fontId="18" fillId="0" borderId="18" xfId="52" applyNumberFormat="1" applyFont="1" applyFill="1" applyBorder="1" applyAlignment="1">
      <alignment horizontal="center" vertical="center" wrapText="1"/>
      <protection/>
    </xf>
    <xf numFmtId="2" fontId="18" fillId="0" borderId="17" xfId="52" applyNumberFormat="1" applyFont="1" applyFill="1" applyBorder="1" applyAlignment="1">
      <alignment horizontal="center" vertical="center" wrapText="1"/>
      <protection/>
    </xf>
    <xf numFmtId="2" fontId="18" fillId="0" borderId="53" xfId="52" applyNumberFormat="1" applyFont="1" applyFill="1" applyBorder="1" applyAlignment="1">
      <alignment horizontal="center" vertical="center" wrapText="1"/>
      <protection/>
    </xf>
    <xf numFmtId="2" fontId="18" fillId="0" borderId="19" xfId="52" applyNumberFormat="1" applyFont="1" applyFill="1" applyBorder="1" applyAlignment="1">
      <alignment horizontal="center" vertical="center" wrapText="1"/>
      <protection/>
    </xf>
    <xf numFmtId="0" fontId="18" fillId="4" borderId="18" xfId="52" applyFont="1" applyFill="1" applyBorder="1" applyAlignment="1">
      <alignment horizontal="center"/>
      <protection/>
    </xf>
    <xf numFmtId="0" fontId="18" fillId="4" borderId="0" xfId="52" applyFont="1" applyFill="1" applyBorder="1" applyAlignment="1">
      <alignment horizontal="center"/>
      <protection/>
    </xf>
    <xf numFmtId="0" fontId="18" fillId="4" borderId="17" xfId="52" applyFont="1" applyFill="1" applyBorder="1" applyAlignment="1">
      <alignment horizontal="center"/>
      <protection/>
    </xf>
    <xf numFmtId="3" fontId="3" fillId="0" borderId="34" xfId="52" applyNumberFormat="1" applyFont="1" applyFill="1" applyBorder="1" applyAlignment="1">
      <alignment horizontal="center" vertical="center"/>
      <protection/>
    </xf>
    <xf numFmtId="3" fontId="3" fillId="0" borderId="21" xfId="52" applyNumberFormat="1" applyFont="1" applyFill="1" applyBorder="1" applyAlignment="1">
      <alignment horizontal="center" vertical="center"/>
      <protection/>
    </xf>
    <xf numFmtId="188" fontId="3" fillId="0" borderId="23" xfId="52" applyNumberFormat="1" applyFont="1" applyFill="1" applyBorder="1" applyAlignment="1">
      <alignment horizontal="center" vertical="center"/>
      <protection/>
    </xf>
    <xf numFmtId="188" fontId="3" fillId="0" borderId="22" xfId="52" applyNumberFormat="1" applyFont="1" applyFill="1" applyBorder="1" applyAlignment="1">
      <alignment horizontal="center" vertical="center"/>
      <protection/>
    </xf>
    <xf numFmtId="0" fontId="3" fillId="4" borderId="13" xfId="52" applyFont="1" applyFill="1" applyBorder="1" applyAlignment="1">
      <alignment horizontal="left" vertical="center" wrapText="1"/>
      <protection/>
    </xf>
    <xf numFmtId="0" fontId="3" fillId="4" borderId="21" xfId="52" applyFont="1" applyFill="1" applyBorder="1" applyAlignment="1">
      <alignment horizontal="left" vertical="center" wrapText="1"/>
      <protection/>
    </xf>
    <xf numFmtId="0" fontId="18" fillId="4" borderId="53" xfId="52" applyFont="1" applyFill="1" applyBorder="1" applyAlignment="1">
      <alignment horizontal="center"/>
      <protection/>
    </xf>
    <xf numFmtId="0" fontId="18" fillId="4" borderId="12" xfId="52" applyFont="1" applyFill="1" applyBorder="1" applyAlignment="1">
      <alignment horizontal="center"/>
      <protection/>
    </xf>
    <xf numFmtId="0" fontId="18" fillId="4" borderId="19" xfId="52" applyFont="1" applyFill="1" applyBorder="1" applyAlignment="1">
      <alignment horizont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3" fontId="3" fillId="0" borderId="14" xfId="52" applyNumberFormat="1" applyFont="1" applyFill="1" applyBorder="1" applyAlignment="1">
      <alignment horizontal="center" vertical="center"/>
      <protection/>
    </xf>
    <xf numFmtId="3" fontId="3" fillId="0" borderId="51" xfId="52" applyNumberFormat="1" applyFont="1" applyFill="1" applyBorder="1" applyAlignment="1">
      <alignment horizontal="center" vertical="center"/>
      <protection/>
    </xf>
    <xf numFmtId="3" fontId="3" fillId="0" borderId="49" xfId="52" applyNumberFormat="1" applyFont="1" applyFill="1" applyBorder="1" applyAlignment="1">
      <alignment horizontal="center" vertical="center"/>
      <protection/>
    </xf>
    <xf numFmtId="3" fontId="3" fillId="4" borderId="38" xfId="52" applyNumberFormat="1" applyFont="1" applyFill="1" applyBorder="1" applyAlignment="1">
      <alignment horizontal="center" vertical="center"/>
      <protection/>
    </xf>
    <xf numFmtId="3" fontId="3" fillId="4" borderId="37" xfId="52" applyNumberFormat="1" applyFont="1" applyFill="1" applyBorder="1" applyAlignment="1">
      <alignment horizontal="center" vertical="center"/>
      <protection/>
    </xf>
    <xf numFmtId="3" fontId="3" fillId="0" borderId="38" xfId="52" applyNumberFormat="1" applyFont="1" applyFill="1" applyBorder="1" applyAlignment="1">
      <alignment horizontal="center" vertical="center"/>
      <protection/>
    </xf>
    <xf numFmtId="3" fontId="18" fillId="0" borderId="26" xfId="52" applyNumberFormat="1" applyFont="1" applyFill="1" applyBorder="1" applyAlignment="1">
      <alignment horizontal="center"/>
      <protection/>
    </xf>
    <xf numFmtId="3" fontId="18" fillId="0" borderId="10" xfId="52" applyNumberFormat="1" applyFont="1" applyFill="1" applyBorder="1" applyAlignment="1">
      <alignment horizontal="center"/>
      <protection/>
    </xf>
    <xf numFmtId="3" fontId="18" fillId="0" borderId="59" xfId="52" applyNumberFormat="1" applyFont="1" applyFill="1" applyBorder="1" applyAlignment="1">
      <alignment horizontal="center"/>
      <protection/>
    </xf>
    <xf numFmtId="2" fontId="18" fillId="4" borderId="13" xfId="52" applyNumberFormat="1" applyFont="1" applyFill="1" applyBorder="1" applyAlignment="1">
      <alignment horizontal="center" vertical="center" wrapText="1"/>
      <protection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3" fontId="18" fillId="4" borderId="15" xfId="52" applyNumberFormat="1" applyFont="1" applyFill="1" applyBorder="1" applyAlignment="1">
      <alignment horizontal="center" wrapText="1"/>
      <protection/>
    </xf>
    <xf numFmtId="0" fontId="3" fillId="0" borderId="18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188" fontId="3" fillId="0" borderId="15" xfId="52" applyNumberFormat="1" applyFont="1" applyFill="1" applyBorder="1" applyAlignment="1">
      <alignment horizontal="center" vertical="center"/>
      <protection/>
    </xf>
    <xf numFmtId="188" fontId="3" fillId="0" borderId="14" xfId="52" applyNumberFormat="1" applyFont="1" applyFill="1" applyBorder="1" applyAlignment="1">
      <alignment horizontal="center" vertical="center"/>
      <protection/>
    </xf>
    <xf numFmtId="188" fontId="3" fillId="0" borderId="51" xfId="52" applyNumberFormat="1" applyFont="1" applyFill="1" applyBorder="1" applyAlignment="1">
      <alignment horizontal="center" vertical="center"/>
      <protection/>
    </xf>
    <xf numFmtId="188" fontId="3" fillId="0" borderId="49" xfId="52" applyNumberFormat="1" applyFont="1" applyFill="1" applyBorder="1" applyAlignment="1">
      <alignment horizontal="center" vertical="center"/>
      <protection/>
    </xf>
    <xf numFmtId="188" fontId="3" fillId="0" borderId="38" xfId="52" applyNumberFormat="1" applyFont="1" applyFill="1" applyBorder="1" applyAlignment="1">
      <alignment horizontal="center"/>
      <protection/>
    </xf>
    <xf numFmtId="188" fontId="3" fillId="0" borderId="37" xfId="52" applyNumberFormat="1" applyFont="1" applyFill="1" applyBorder="1" applyAlignment="1">
      <alignment horizontal="center"/>
      <protection/>
    </xf>
    <xf numFmtId="0" fontId="7" fillId="4" borderId="0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88" fontId="6" fillId="4" borderId="0" xfId="52" applyNumberFormat="1" applyFont="1" applyFill="1" applyBorder="1" applyAlignment="1">
      <alignment horizontal="center"/>
      <protection/>
    </xf>
    <xf numFmtId="0" fontId="6" fillId="4" borderId="0" xfId="52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23"/>
  <sheetViews>
    <sheetView tabSelected="1" zoomScale="75" zoomScaleNormal="75" zoomScalePageLayoutView="0" workbookViewId="0" topLeftCell="A89">
      <selection activeCell="J93" sqref="J93"/>
    </sheetView>
  </sheetViews>
  <sheetFormatPr defaultColWidth="9.140625" defaultRowHeight="12.75"/>
  <cols>
    <col min="2" max="2" width="10.28125" style="0" customWidth="1"/>
    <col min="3" max="3" width="77.421875" style="0" customWidth="1"/>
    <col min="4" max="4" width="22.7109375" style="0" customWidth="1"/>
    <col min="5" max="5" width="19.140625" style="0" customWidth="1"/>
    <col min="6" max="6" width="0.2890625" style="0" hidden="1" customWidth="1"/>
    <col min="7" max="7" width="16.00390625" style="6" customWidth="1"/>
    <col min="8" max="8" width="13.28125" style="0" hidden="1" customWidth="1"/>
    <col min="9" max="9" width="16.8515625" style="0" hidden="1" customWidth="1"/>
    <col min="10" max="10" width="23.28125" style="0" customWidth="1"/>
    <col min="11" max="11" width="21.7109375" style="0" customWidth="1"/>
    <col min="12" max="12" width="22.00390625" style="0" customWidth="1"/>
    <col min="13" max="13" width="13.8515625" style="0" customWidth="1"/>
    <col min="14" max="14" width="18.8515625" style="0" customWidth="1"/>
    <col min="15" max="15" width="19.421875" style="0" customWidth="1"/>
    <col min="16" max="16" width="22.7109375" style="0" customWidth="1"/>
    <col min="17" max="17" width="10.421875" style="0" customWidth="1"/>
    <col min="18" max="18" width="11.28125" style="0" customWidth="1"/>
    <col min="19" max="19" width="9.8515625" style="0" customWidth="1"/>
    <col min="20" max="20" width="8.421875" style="0" customWidth="1"/>
    <col min="21" max="21" width="10.421875" style="0" customWidth="1"/>
    <col min="22" max="22" width="9.57421875" style="0" customWidth="1"/>
    <col min="23" max="23" width="11.00390625" style="0" customWidth="1"/>
    <col min="24" max="24" width="11.8515625" style="0" customWidth="1"/>
    <col min="25" max="25" width="15.421875" style="0" customWidth="1"/>
    <col min="26" max="26" width="7.421875" style="0" customWidth="1"/>
    <col min="27" max="27" width="10.7109375" style="0" customWidth="1"/>
    <col min="28" max="28" width="14.8515625" style="0" customWidth="1"/>
    <col min="29" max="29" width="9.28125" style="0" customWidth="1"/>
    <col min="30" max="30" width="9.7109375" style="0" customWidth="1"/>
    <col min="31" max="31" width="11.00390625" style="0" customWidth="1"/>
    <col min="32" max="32" width="9.7109375" style="0" customWidth="1"/>
    <col min="33" max="33" width="12.00390625" style="0" customWidth="1"/>
    <col min="34" max="34" width="7.421875" style="0" customWidth="1"/>
    <col min="35" max="35" width="15.00390625" style="0" customWidth="1"/>
    <col min="36" max="36" width="10.421875" style="0" customWidth="1"/>
    <col min="37" max="37" width="7.00390625" style="0" customWidth="1"/>
    <col min="38" max="38" width="5.00390625" style="0" customWidth="1"/>
    <col min="39" max="39" width="4.57421875" style="0" customWidth="1"/>
    <col min="40" max="41" width="25.00390625" style="0" customWidth="1"/>
  </cols>
  <sheetData>
    <row r="1" spans="2:38" ht="26.25"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s="11" customFormat="1" ht="25.5">
      <c r="B2" s="81"/>
      <c r="C2" s="432" t="s">
        <v>60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2:38" s="11" customFormat="1" ht="25.5">
      <c r="B3" s="81"/>
      <c r="C3" s="433" t="s">
        <v>62</v>
      </c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2:38" s="11" customFormat="1" ht="25.5">
      <c r="B4" s="81"/>
      <c r="C4" s="434" t="s">
        <v>113</v>
      </c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2:38" s="11" customFormat="1" ht="25.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0"/>
      <c r="N5" s="2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2:38" s="11" customFormat="1" ht="20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10"/>
      <c r="N6" s="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2:38" s="11" customFormat="1" ht="20.25">
      <c r="B7" s="404"/>
      <c r="C7" s="405" t="s">
        <v>65</v>
      </c>
      <c r="D7" s="406">
        <f>D8+D9+D10</f>
        <v>811094.0800000001</v>
      </c>
      <c r="E7" s="76"/>
      <c r="F7" s="76"/>
      <c r="G7" s="76"/>
      <c r="H7" s="76"/>
      <c r="I7" s="76"/>
      <c r="J7" s="76"/>
      <c r="K7" s="76"/>
      <c r="L7" s="76"/>
      <c r="M7" s="10"/>
      <c r="N7" s="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2:38" s="11" customFormat="1" ht="37.5">
      <c r="B8" s="407" t="s">
        <v>18</v>
      </c>
      <c r="C8" s="411" t="s">
        <v>155</v>
      </c>
      <c r="D8" s="406">
        <v>464227.08</v>
      </c>
      <c r="E8" s="76"/>
      <c r="F8" s="76"/>
      <c r="G8" s="76"/>
      <c r="H8" s="76"/>
      <c r="I8" s="76"/>
      <c r="J8" s="76"/>
      <c r="K8" s="76"/>
      <c r="L8" s="76"/>
      <c r="M8" s="10"/>
      <c r="N8" s="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2:38" s="11" customFormat="1" ht="20.25">
      <c r="B9" s="407" t="s">
        <v>29</v>
      </c>
      <c r="C9" s="408" t="s">
        <v>156</v>
      </c>
      <c r="D9" s="406">
        <v>866</v>
      </c>
      <c r="E9" s="76"/>
      <c r="F9" s="76"/>
      <c r="G9" s="76"/>
      <c r="H9" s="76"/>
      <c r="I9" s="76"/>
      <c r="J9" s="76"/>
      <c r="K9" s="76"/>
      <c r="L9" s="76"/>
      <c r="M9" s="10"/>
      <c r="N9" s="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2:38" s="11" customFormat="1" ht="20.25">
      <c r="B10" s="407" t="s">
        <v>21</v>
      </c>
      <c r="C10" s="409" t="s">
        <v>105</v>
      </c>
      <c r="D10" s="410">
        <v>346001</v>
      </c>
      <c r="E10" s="76"/>
      <c r="F10" s="76"/>
      <c r="G10" s="76"/>
      <c r="H10" s="76"/>
      <c r="I10" s="76"/>
      <c r="J10" s="76"/>
      <c r="K10" s="76"/>
      <c r="L10" s="76"/>
      <c r="M10" s="10"/>
      <c r="N10" s="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2:38" s="11" customFormat="1" ht="21" thickBot="1">
      <c r="B11" s="70"/>
      <c r="C11" s="72"/>
      <c r="D11" s="72"/>
      <c r="E11" s="72"/>
      <c r="F11" s="72"/>
      <c r="G11" s="72"/>
      <c r="H11" s="72"/>
      <c r="I11" s="72"/>
      <c r="J11" s="71"/>
      <c r="K11" s="71"/>
      <c r="L11" s="73" t="s">
        <v>20</v>
      </c>
      <c r="M11" s="10"/>
      <c r="N11" s="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2:38" s="11" customFormat="1" ht="20.25">
      <c r="B12" s="87"/>
      <c r="C12" s="88"/>
      <c r="D12" s="436" t="s">
        <v>19</v>
      </c>
      <c r="E12" s="437"/>
      <c r="F12" s="89"/>
      <c r="G12" s="435" t="s">
        <v>23</v>
      </c>
      <c r="H12" s="436"/>
      <c r="I12" s="436"/>
      <c r="J12" s="437"/>
      <c r="K12" s="438" t="s">
        <v>43</v>
      </c>
      <c r="L12" s="439"/>
      <c r="M12" s="63"/>
      <c r="N12" s="63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2:38" s="11" customFormat="1" ht="20.25">
      <c r="B13" s="91" t="s">
        <v>63</v>
      </c>
      <c r="C13" s="92" t="s">
        <v>1</v>
      </c>
      <c r="D13" s="445" t="s">
        <v>6</v>
      </c>
      <c r="E13" s="446"/>
      <c r="F13" s="93"/>
      <c r="G13" s="444" t="s">
        <v>9</v>
      </c>
      <c r="H13" s="445"/>
      <c r="I13" s="445"/>
      <c r="J13" s="446"/>
      <c r="K13" s="440"/>
      <c r="L13" s="441"/>
      <c r="M13" s="63"/>
      <c r="N13" s="65"/>
      <c r="O13" s="1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2:38" s="11" customFormat="1" ht="21" thickBot="1">
      <c r="B14" s="91" t="s">
        <v>64</v>
      </c>
      <c r="C14" s="95"/>
      <c r="D14" s="454" t="s">
        <v>158</v>
      </c>
      <c r="E14" s="455"/>
      <c r="F14" s="93"/>
      <c r="G14" s="453" t="s">
        <v>157</v>
      </c>
      <c r="H14" s="454"/>
      <c r="I14" s="454"/>
      <c r="J14" s="455"/>
      <c r="K14" s="442"/>
      <c r="L14" s="443"/>
      <c r="M14" s="63"/>
      <c r="N14" s="63"/>
      <c r="O14" s="1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2:38" s="11" customFormat="1" ht="21" thickBot="1">
      <c r="B15" s="96"/>
      <c r="C15" s="97" t="s">
        <v>25</v>
      </c>
      <c r="D15" s="98"/>
      <c r="E15" s="98"/>
      <c r="F15" s="98"/>
      <c r="G15" s="98"/>
      <c r="H15" s="98"/>
      <c r="I15" s="98"/>
      <c r="J15" s="98"/>
      <c r="K15" s="98"/>
      <c r="L15" s="99"/>
      <c r="M15" s="13"/>
      <c r="N15" s="64"/>
      <c r="O15" s="1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2:38" s="11" customFormat="1" ht="20.25">
      <c r="B16" s="416" t="s">
        <v>18</v>
      </c>
      <c r="C16" s="451" t="s">
        <v>155</v>
      </c>
      <c r="D16" s="456">
        <v>27490560</v>
      </c>
      <c r="E16" s="457"/>
      <c r="F16" s="100"/>
      <c r="G16" s="456">
        <v>26803660</v>
      </c>
      <c r="H16" s="427"/>
      <c r="I16" s="427"/>
      <c r="J16" s="457"/>
      <c r="K16" s="472">
        <f>G16/D16*100</f>
        <v>97.50132409088793</v>
      </c>
      <c r="L16" s="47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2:38" s="11" customFormat="1" ht="20.25">
      <c r="B17" s="417"/>
      <c r="C17" s="452"/>
      <c r="D17" s="458"/>
      <c r="E17" s="459"/>
      <c r="F17" s="102"/>
      <c r="G17" s="458"/>
      <c r="H17" s="428"/>
      <c r="I17" s="428"/>
      <c r="J17" s="459"/>
      <c r="K17" s="474"/>
      <c r="L17" s="475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2:38" s="11" customFormat="1" ht="21" thickBot="1">
      <c r="B18" s="101" t="s">
        <v>29</v>
      </c>
      <c r="C18" s="103" t="s">
        <v>156</v>
      </c>
      <c r="D18" s="460">
        <v>1487288</v>
      </c>
      <c r="E18" s="461"/>
      <c r="F18" s="102"/>
      <c r="G18" s="462">
        <v>1487288</v>
      </c>
      <c r="H18" s="425"/>
      <c r="I18" s="425"/>
      <c r="J18" s="426"/>
      <c r="K18" s="476">
        <f>G18/D18*100</f>
        <v>100</v>
      </c>
      <c r="L18" s="47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2:38" s="11" customFormat="1" ht="18" customHeight="1" thickBot="1">
      <c r="B19" s="108"/>
      <c r="C19" s="109" t="s">
        <v>45</v>
      </c>
      <c r="D19" s="422">
        <f>SUM(D16:E18)</f>
        <v>28977848</v>
      </c>
      <c r="E19" s="423"/>
      <c r="F19" s="110"/>
      <c r="G19" s="463">
        <f>G16+1487288</f>
        <v>28290948</v>
      </c>
      <c r="H19" s="464"/>
      <c r="I19" s="464"/>
      <c r="J19" s="465"/>
      <c r="K19" s="418">
        <f>G19/D19*100</f>
        <v>97.62956862773247</v>
      </c>
      <c r="L19" s="419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2:38" s="11" customFormat="1" ht="21" thickBot="1">
      <c r="B20" s="111"/>
      <c r="C20" s="420"/>
      <c r="D20" s="420"/>
      <c r="E20" s="420"/>
      <c r="F20" s="420"/>
      <c r="G20" s="420"/>
      <c r="H20" s="420"/>
      <c r="I20" s="420"/>
      <c r="J20" s="420"/>
      <c r="K20" s="420"/>
      <c r="L20" s="421"/>
      <c r="M20" s="10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2:61" s="11" customFormat="1" ht="20.25">
      <c r="B21" s="87"/>
      <c r="C21" s="89" t="s">
        <v>4</v>
      </c>
      <c r="D21" s="466" t="s">
        <v>114</v>
      </c>
      <c r="E21" s="469" t="s">
        <v>115</v>
      </c>
      <c r="F21" s="113"/>
      <c r="G21" s="114" t="s">
        <v>0</v>
      </c>
      <c r="H21" s="115" t="s">
        <v>11</v>
      </c>
      <c r="I21" s="116" t="s">
        <v>13</v>
      </c>
      <c r="J21" s="429" t="s">
        <v>160</v>
      </c>
      <c r="K21" s="90" t="s">
        <v>58</v>
      </c>
      <c r="L21" s="116" t="s">
        <v>16</v>
      </c>
      <c r="M21" s="10"/>
      <c r="N21" s="279"/>
      <c r="O21" s="16"/>
      <c r="P21" s="16"/>
      <c r="Q21" s="16"/>
      <c r="R21" s="16"/>
      <c r="S21" s="15"/>
      <c r="T21" s="10"/>
      <c r="U21" s="10"/>
      <c r="V21" s="10"/>
      <c r="W21" s="10"/>
      <c r="X21" s="10"/>
      <c r="Y21" s="10"/>
      <c r="Z21" s="10"/>
      <c r="AA21" s="479"/>
      <c r="AB21" s="479"/>
      <c r="AC21" s="479"/>
      <c r="AD21" s="479"/>
      <c r="AE21" s="479"/>
      <c r="AF21" s="10"/>
      <c r="AG21" s="17" t="s">
        <v>10</v>
      </c>
      <c r="AH21" s="15"/>
      <c r="AI21" s="15"/>
      <c r="AJ21" s="15"/>
      <c r="AK21" s="15"/>
      <c r="AL21" s="36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</row>
    <row r="22" spans="2:61" s="11" customFormat="1" ht="20.25">
      <c r="B22" s="91"/>
      <c r="C22" s="117" t="s">
        <v>2</v>
      </c>
      <c r="D22" s="467"/>
      <c r="E22" s="470"/>
      <c r="F22" s="118"/>
      <c r="G22" s="119" t="s">
        <v>3</v>
      </c>
      <c r="H22" s="120" t="s">
        <v>9</v>
      </c>
      <c r="I22" s="121" t="s">
        <v>14</v>
      </c>
      <c r="J22" s="430"/>
      <c r="K22" s="94" t="s">
        <v>59</v>
      </c>
      <c r="L22" s="121" t="s">
        <v>44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5"/>
      <c r="AH22" s="15"/>
      <c r="AI22" s="15"/>
      <c r="AJ22" s="15"/>
      <c r="AK22" s="15"/>
      <c r="AL22" s="36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</row>
    <row r="23" spans="2:94" s="11" customFormat="1" ht="55.5" customHeight="1" thickBot="1">
      <c r="B23" s="91"/>
      <c r="C23" s="122"/>
      <c r="D23" s="468"/>
      <c r="E23" s="471"/>
      <c r="F23" s="118"/>
      <c r="G23" s="119" t="s">
        <v>5</v>
      </c>
      <c r="H23" s="92" t="s">
        <v>12</v>
      </c>
      <c r="I23" s="121" t="s">
        <v>15</v>
      </c>
      <c r="J23" s="431"/>
      <c r="K23" s="218" t="s">
        <v>116</v>
      </c>
      <c r="L23" s="219" t="s">
        <v>116</v>
      </c>
      <c r="M23" s="480"/>
      <c r="N23" s="480"/>
      <c r="O23" s="480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0"/>
      <c r="AE23" s="41"/>
      <c r="AF23" s="42"/>
      <c r="AG23" s="31"/>
      <c r="AH23" s="31"/>
      <c r="AI23" s="31"/>
      <c r="AJ23" s="31"/>
      <c r="AK23" s="21"/>
      <c r="AL23" s="478"/>
      <c r="AM23" s="478"/>
      <c r="AN23" s="47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</row>
    <row r="24" spans="1:94" s="20" customFormat="1" ht="21" thickBot="1">
      <c r="A24" s="67"/>
      <c r="B24" s="96"/>
      <c r="C24" s="112" t="s">
        <v>17</v>
      </c>
      <c r="D24" s="123"/>
      <c r="E24" s="124"/>
      <c r="F24" s="125"/>
      <c r="G24" s="126"/>
      <c r="H24" s="127"/>
      <c r="I24" s="128"/>
      <c r="J24" s="123"/>
      <c r="K24" s="124"/>
      <c r="L24" s="124"/>
      <c r="M24" s="42"/>
      <c r="N24" s="31"/>
      <c r="O24" s="25"/>
      <c r="P24" s="31"/>
      <c r="Q24" s="25"/>
      <c r="R24" s="25"/>
      <c r="S24" s="25"/>
      <c r="T24" s="19"/>
      <c r="U24" s="19"/>
      <c r="V24" s="19"/>
      <c r="W24" s="19"/>
      <c r="X24" s="19"/>
      <c r="Y24" s="19"/>
      <c r="Z24" s="19"/>
      <c r="AA24" s="43"/>
      <c r="AB24" s="40"/>
      <c r="AC24" s="43"/>
      <c r="AD24" s="40"/>
      <c r="AE24" s="41"/>
      <c r="AF24" s="42"/>
      <c r="AG24" s="25"/>
      <c r="AH24" s="25"/>
      <c r="AI24" s="25"/>
      <c r="AJ24" s="25"/>
      <c r="AK24" s="21"/>
      <c r="AL24" s="31"/>
      <c r="AM24" s="44"/>
      <c r="AN24" s="44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</row>
    <row r="25" spans="2:66" s="67" customFormat="1" ht="21" thickBot="1">
      <c r="B25" s="87"/>
      <c r="C25" s="129" t="s">
        <v>46</v>
      </c>
      <c r="D25" s="435"/>
      <c r="E25" s="436"/>
      <c r="F25" s="436"/>
      <c r="G25" s="436"/>
      <c r="H25" s="436"/>
      <c r="I25" s="436"/>
      <c r="J25" s="436"/>
      <c r="K25" s="437"/>
      <c r="L25" s="121"/>
      <c r="M25" s="42"/>
      <c r="N25" s="31"/>
      <c r="O25" s="25"/>
      <c r="P25" s="31"/>
      <c r="Q25" s="25"/>
      <c r="R25" s="25"/>
      <c r="S25" s="25"/>
      <c r="T25" s="19"/>
      <c r="U25" s="19"/>
      <c r="V25" s="19"/>
      <c r="W25" s="19"/>
      <c r="X25" s="19"/>
      <c r="Y25" s="19"/>
      <c r="Z25" s="19"/>
      <c r="AA25" s="43"/>
      <c r="AB25" s="40"/>
      <c r="AC25" s="43"/>
      <c r="AD25" s="40"/>
      <c r="AE25" s="41"/>
      <c r="AF25" s="42"/>
      <c r="AG25" s="25"/>
      <c r="AH25" s="25"/>
      <c r="AI25" s="25"/>
      <c r="AJ25" s="25"/>
      <c r="AK25" s="21"/>
      <c r="AL25" s="31"/>
      <c r="AM25" s="44"/>
      <c r="AN25" s="44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94" s="11" customFormat="1" ht="20.25">
      <c r="B26" s="192" t="s">
        <v>31</v>
      </c>
      <c r="C26" s="208" t="s">
        <v>32</v>
      </c>
      <c r="D26" s="130">
        <f>D27+D28+D29</f>
        <v>5472448</v>
      </c>
      <c r="E26" s="130">
        <f>E27+E28+E29</f>
        <v>5092448</v>
      </c>
      <c r="F26" s="255"/>
      <c r="G26" s="271">
        <f>E26/D26*100</f>
        <v>93.05612406001848</v>
      </c>
      <c r="H26" s="240"/>
      <c r="I26" s="241"/>
      <c r="J26" s="130">
        <f>J27+J28+J29</f>
        <v>5472448</v>
      </c>
      <c r="K26" s="242">
        <v>0</v>
      </c>
      <c r="L26" s="130">
        <f>L29</f>
        <v>380000</v>
      </c>
      <c r="M26" s="45"/>
      <c r="N26" s="41"/>
      <c r="O26" s="41"/>
      <c r="P26" s="41"/>
      <c r="Q26" s="41"/>
      <c r="R26" s="41"/>
      <c r="S26" s="41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21"/>
      <c r="AE26" s="25"/>
      <c r="AF26" s="42"/>
      <c r="AG26" s="25"/>
      <c r="AH26" s="25"/>
      <c r="AI26" s="25"/>
      <c r="AJ26" s="25"/>
      <c r="AK26" s="21"/>
      <c r="AL26" s="25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</row>
    <row r="27" spans="2:94" s="11" customFormat="1" ht="40.5">
      <c r="B27" s="193" t="s">
        <v>67</v>
      </c>
      <c r="C27" s="209" t="s">
        <v>66</v>
      </c>
      <c r="D27" s="246">
        <v>4661268</v>
      </c>
      <c r="E27" s="149">
        <v>4661268</v>
      </c>
      <c r="F27" s="256"/>
      <c r="G27" s="272">
        <f>E27/D27*100</f>
        <v>100</v>
      </c>
      <c r="H27" s="185"/>
      <c r="I27" s="243"/>
      <c r="J27" s="149">
        <v>4661268</v>
      </c>
      <c r="K27" s="220">
        <f>E27-J27</f>
        <v>0</v>
      </c>
      <c r="L27" s="149">
        <v>0</v>
      </c>
      <c r="M27" s="45"/>
      <c r="N27" s="41"/>
      <c r="O27" s="41"/>
      <c r="P27" s="41"/>
      <c r="Q27" s="41"/>
      <c r="R27" s="41"/>
      <c r="S27" s="41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21"/>
      <c r="AE27" s="25"/>
      <c r="AF27" s="42"/>
      <c r="AG27" s="25"/>
      <c r="AH27" s="25"/>
      <c r="AI27" s="25"/>
      <c r="AJ27" s="25"/>
      <c r="AK27" s="21"/>
      <c r="AL27" s="25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</row>
    <row r="28" spans="2:94" s="11" customFormat="1" ht="20.25">
      <c r="B28" s="193" t="s">
        <v>68</v>
      </c>
      <c r="C28" s="210" t="s">
        <v>69</v>
      </c>
      <c r="D28" s="246">
        <v>431180</v>
      </c>
      <c r="E28" s="149">
        <v>431180</v>
      </c>
      <c r="F28" s="256"/>
      <c r="G28" s="272">
        <f>E28/D28*100</f>
        <v>100</v>
      </c>
      <c r="H28" s="170"/>
      <c r="I28" s="244"/>
      <c r="J28" s="149">
        <v>431180</v>
      </c>
      <c r="K28" s="220">
        <f>E28-J28</f>
        <v>0</v>
      </c>
      <c r="L28" s="149">
        <v>0</v>
      </c>
      <c r="M28" s="45"/>
      <c r="N28" s="41"/>
      <c r="O28" s="41"/>
      <c r="P28" s="41"/>
      <c r="Q28" s="41"/>
      <c r="R28" s="41"/>
      <c r="S28" s="41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21"/>
      <c r="AE28" s="25"/>
      <c r="AF28" s="42"/>
      <c r="AG28" s="25"/>
      <c r="AH28" s="25"/>
      <c r="AI28" s="25"/>
      <c r="AJ28" s="25"/>
      <c r="AK28" s="21"/>
      <c r="AL28" s="25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</row>
    <row r="29" spans="2:94" s="11" customFormat="1" ht="20.25">
      <c r="B29" s="211" t="s">
        <v>70</v>
      </c>
      <c r="C29" s="210" t="s">
        <v>78</v>
      </c>
      <c r="D29" s="246">
        <v>380000</v>
      </c>
      <c r="E29" s="149"/>
      <c r="F29" s="256"/>
      <c r="G29" s="149">
        <f>E29/D29*100</f>
        <v>0</v>
      </c>
      <c r="H29" s="170"/>
      <c r="I29" s="244"/>
      <c r="J29" s="149">
        <v>380000</v>
      </c>
      <c r="K29" s="220">
        <v>0</v>
      </c>
      <c r="L29" s="149">
        <v>380000</v>
      </c>
      <c r="M29" s="45"/>
      <c r="N29" s="41"/>
      <c r="O29" s="41"/>
      <c r="P29" s="41"/>
      <c r="Q29" s="41"/>
      <c r="R29" s="41"/>
      <c r="S29" s="41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21"/>
      <c r="AE29" s="25"/>
      <c r="AF29" s="42"/>
      <c r="AG29" s="25"/>
      <c r="AH29" s="25"/>
      <c r="AI29" s="25"/>
      <c r="AJ29" s="25"/>
      <c r="AK29" s="21"/>
      <c r="AL29" s="25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</row>
    <row r="30" spans="2:94" s="11" customFormat="1" ht="20.25">
      <c r="B30" s="194" t="s">
        <v>29</v>
      </c>
      <c r="C30" s="133" t="s">
        <v>30</v>
      </c>
      <c r="D30" s="132">
        <f>D31</f>
        <v>2000000</v>
      </c>
      <c r="E30" s="132">
        <f>E31</f>
        <v>2000000</v>
      </c>
      <c r="F30" s="257"/>
      <c r="G30" s="273">
        <v>0</v>
      </c>
      <c r="H30" s="134"/>
      <c r="I30" s="245"/>
      <c r="J30" s="132">
        <f>J31</f>
        <v>2000000</v>
      </c>
      <c r="K30" s="135">
        <v>0</v>
      </c>
      <c r="L30" s="132">
        <v>0</v>
      </c>
      <c r="M30" s="45"/>
      <c r="N30" s="41"/>
      <c r="O30" s="41"/>
      <c r="P30" s="41"/>
      <c r="Q30" s="41"/>
      <c r="R30" s="41"/>
      <c r="S30" s="41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21"/>
      <c r="AE30" s="25"/>
      <c r="AF30" s="42"/>
      <c r="AG30" s="25"/>
      <c r="AH30" s="25"/>
      <c r="AI30" s="25"/>
      <c r="AJ30" s="25"/>
      <c r="AK30" s="21"/>
      <c r="AL30" s="25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</row>
    <row r="31" spans="2:94" s="11" customFormat="1" ht="41.25" thickBot="1">
      <c r="B31" s="193" t="s">
        <v>71</v>
      </c>
      <c r="C31" s="230" t="s">
        <v>107</v>
      </c>
      <c r="D31" s="366">
        <v>2000000</v>
      </c>
      <c r="E31" s="222">
        <f>48935+1951065</f>
        <v>2000000</v>
      </c>
      <c r="F31" s="252"/>
      <c r="G31" s="367">
        <f>E31/D31*100</f>
        <v>100</v>
      </c>
      <c r="H31" s="221"/>
      <c r="I31" s="253"/>
      <c r="J31" s="222">
        <f>48935+1951065</f>
        <v>2000000</v>
      </c>
      <c r="K31" s="225">
        <v>0</v>
      </c>
      <c r="L31" s="222">
        <v>0</v>
      </c>
      <c r="M31" s="45"/>
      <c r="N31" s="41"/>
      <c r="O31" s="41"/>
      <c r="P31" s="41"/>
      <c r="Q31" s="41"/>
      <c r="R31" s="41"/>
      <c r="S31" s="41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21"/>
      <c r="AE31" s="25"/>
      <c r="AF31" s="42"/>
      <c r="AG31" s="25"/>
      <c r="AH31" s="25"/>
      <c r="AI31" s="25"/>
      <c r="AJ31" s="25"/>
      <c r="AK31" s="21"/>
      <c r="AL31" s="25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</row>
    <row r="32" spans="1:140" s="22" customFormat="1" ht="21" thickBot="1">
      <c r="A32" s="68"/>
      <c r="B32" s="194" t="s">
        <v>21</v>
      </c>
      <c r="C32" s="133" t="s">
        <v>26</v>
      </c>
      <c r="D32" s="132">
        <v>0</v>
      </c>
      <c r="E32" s="132">
        <f>E34+E35</f>
        <v>0</v>
      </c>
      <c r="F32" s="258"/>
      <c r="G32" s="273">
        <v>0</v>
      </c>
      <c r="H32" s="134"/>
      <c r="I32" s="245"/>
      <c r="J32" s="132">
        <f>J34+J35</f>
        <v>0</v>
      </c>
      <c r="K32" s="135">
        <v>0</v>
      </c>
      <c r="L32" s="132">
        <f>SUM(L34:L35)</f>
        <v>0</v>
      </c>
      <c r="M32" s="14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8"/>
      <c r="AB32" s="49"/>
      <c r="AC32" s="49"/>
      <c r="AD32" s="12"/>
      <c r="AE32" s="25"/>
      <c r="AF32" s="24"/>
      <c r="AG32" s="24"/>
      <c r="AH32" s="23"/>
      <c r="AI32" s="23"/>
      <c r="AJ32" s="23"/>
      <c r="AK32" s="38"/>
      <c r="AL32" s="25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</row>
    <row r="33" spans="2:94" s="11" customFormat="1" ht="20.25">
      <c r="B33" s="195"/>
      <c r="C33" s="136" t="s">
        <v>8</v>
      </c>
      <c r="D33" s="137"/>
      <c r="E33" s="138"/>
      <c r="F33" s="259"/>
      <c r="G33" s="272"/>
      <c r="H33" s="139"/>
      <c r="I33" s="140"/>
      <c r="J33" s="137"/>
      <c r="K33" s="141"/>
      <c r="L33" s="137"/>
      <c r="M33" s="23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23"/>
      <c r="AE33" s="25"/>
      <c r="AF33" s="23"/>
      <c r="AG33" s="37"/>
      <c r="AH33" s="37"/>
      <c r="AI33" s="37"/>
      <c r="AJ33" s="37"/>
      <c r="AK33" s="51"/>
      <c r="AL33" s="25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</row>
    <row r="34" spans="2:67" s="11" customFormat="1" ht="20.25">
      <c r="B34" s="196" t="s">
        <v>33</v>
      </c>
      <c r="C34" s="142" t="s">
        <v>72</v>
      </c>
      <c r="D34" s="143">
        <v>0</v>
      </c>
      <c r="E34" s="137">
        <v>0</v>
      </c>
      <c r="F34" s="259"/>
      <c r="G34" s="149">
        <v>0</v>
      </c>
      <c r="H34" s="139"/>
      <c r="I34" s="140"/>
      <c r="J34" s="137"/>
      <c r="K34" s="141">
        <f>E34-J34</f>
        <v>0</v>
      </c>
      <c r="L34" s="137">
        <v>0</v>
      </c>
      <c r="M34" s="23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23"/>
      <c r="AE34" s="25"/>
      <c r="AF34" s="23"/>
      <c r="AG34" s="37"/>
      <c r="AH34" s="37"/>
      <c r="AI34" s="37"/>
      <c r="AJ34" s="37"/>
      <c r="AK34" s="51"/>
      <c r="AL34" s="25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67"/>
    </row>
    <row r="35" spans="2:67" s="11" customFormat="1" ht="20.25">
      <c r="B35" s="197" t="s">
        <v>34</v>
      </c>
      <c r="C35" s="144" t="s">
        <v>73</v>
      </c>
      <c r="D35" s="145">
        <v>0</v>
      </c>
      <c r="E35" s="146">
        <v>0</v>
      </c>
      <c r="F35" s="260"/>
      <c r="G35" s="149">
        <v>0</v>
      </c>
      <c r="H35" s="147"/>
      <c r="I35" s="148"/>
      <c r="J35" s="146"/>
      <c r="K35" s="107"/>
      <c r="L35" s="146"/>
      <c r="M35" s="23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23"/>
      <c r="AE35" s="25"/>
      <c r="AF35" s="23"/>
      <c r="AG35" s="37"/>
      <c r="AH35" s="37"/>
      <c r="AI35" s="37"/>
      <c r="AJ35" s="37"/>
      <c r="AK35" s="51"/>
      <c r="AL35" s="25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67"/>
    </row>
    <row r="36" spans="2:66" s="11" customFormat="1" ht="20.25">
      <c r="B36" s="200" t="s">
        <v>22</v>
      </c>
      <c r="C36" s="151" t="s">
        <v>48</v>
      </c>
      <c r="D36" s="132">
        <f>SUM(D38:D41)</f>
        <v>7050000</v>
      </c>
      <c r="E36" s="132">
        <f>E38+E39+E40+E41</f>
        <v>7001580.52</v>
      </c>
      <c r="F36" s="152">
        <f>SUM(F38:F39)</f>
        <v>0</v>
      </c>
      <c r="G36" s="273">
        <f>E36/D36*100</f>
        <v>99.31319886524822</v>
      </c>
      <c r="H36" s="132">
        <f>SUM(H38:H39)</f>
        <v>0</v>
      </c>
      <c r="I36" s="153">
        <f>SUM(I38:I39)</f>
        <v>0</v>
      </c>
      <c r="J36" s="132">
        <f>J38+J39+J40+J41</f>
        <v>7020103</v>
      </c>
      <c r="K36" s="135">
        <f>SUM(K38:K41)</f>
        <v>0</v>
      </c>
      <c r="L36" s="132">
        <f>SUM(L38:L41)</f>
        <v>18522</v>
      </c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53"/>
      <c r="AD36" s="55"/>
      <c r="AE36" s="56"/>
      <c r="AF36" s="55"/>
      <c r="AG36" s="57"/>
      <c r="AH36" s="57"/>
      <c r="AI36" s="57"/>
      <c r="AJ36" s="57"/>
      <c r="AK36" s="57"/>
      <c r="AL36" s="56"/>
      <c r="AM36" s="58"/>
      <c r="AN36" s="5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2:66" s="11" customFormat="1" ht="20.25">
      <c r="B37" s="198"/>
      <c r="C37" s="136" t="s">
        <v>8</v>
      </c>
      <c r="D37" s="149"/>
      <c r="E37" s="149"/>
      <c r="F37" s="261"/>
      <c r="G37" s="272"/>
      <c r="H37" s="154"/>
      <c r="I37" s="155"/>
      <c r="J37" s="149"/>
      <c r="K37" s="141"/>
      <c r="L37" s="137"/>
      <c r="M37" s="5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53"/>
      <c r="AD37" s="55"/>
      <c r="AE37" s="56"/>
      <c r="AF37" s="55"/>
      <c r="AG37" s="57"/>
      <c r="AH37" s="57"/>
      <c r="AI37" s="57"/>
      <c r="AJ37" s="57"/>
      <c r="AK37" s="57"/>
      <c r="AL37" s="56"/>
      <c r="AM37" s="58"/>
      <c r="AN37" s="5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2:66" s="11" customFormat="1" ht="20.25">
      <c r="B38" s="198" t="s">
        <v>27</v>
      </c>
      <c r="C38" s="142" t="s">
        <v>74</v>
      </c>
      <c r="D38" s="149">
        <v>2000000</v>
      </c>
      <c r="E38" s="149">
        <v>1981477.52</v>
      </c>
      <c r="F38" s="261"/>
      <c r="G38" s="272">
        <f>E38/D38*100</f>
        <v>99.073876</v>
      </c>
      <c r="H38" s="154"/>
      <c r="I38" s="155"/>
      <c r="J38" s="149">
        <v>2000000</v>
      </c>
      <c r="K38" s="141">
        <v>0</v>
      </c>
      <c r="L38" s="137">
        <v>18522</v>
      </c>
      <c r="M38" s="59"/>
      <c r="N38" s="48"/>
      <c r="O38" s="48"/>
      <c r="P38" s="49"/>
      <c r="Q38" s="49"/>
      <c r="R38" s="49"/>
      <c r="S38" s="49"/>
      <c r="T38" s="50"/>
      <c r="U38" s="50"/>
      <c r="V38" s="50"/>
      <c r="W38" s="50"/>
      <c r="X38" s="50"/>
      <c r="Y38" s="50"/>
      <c r="Z38" s="50"/>
      <c r="AA38" s="48"/>
      <c r="AB38" s="49"/>
      <c r="AC38" s="49"/>
      <c r="AD38" s="24"/>
      <c r="AE38" s="60"/>
      <c r="AF38" s="12"/>
      <c r="AG38" s="38"/>
      <c r="AH38" s="38"/>
      <c r="AI38" s="38"/>
      <c r="AJ38" s="38"/>
      <c r="AK38" s="51"/>
      <c r="AL38" s="25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2:66" s="11" customFormat="1" ht="40.5">
      <c r="B39" s="199" t="s">
        <v>35</v>
      </c>
      <c r="C39" s="156" t="s">
        <v>75</v>
      </c>
      <c r="D39" s="368">
        <v>4600000</v>
      </c>
      <c r="E39" s="368">
        <v>4600000</v>
      </c>
      <c r="F39" s="369"/>
      <c r="G39" s="367">
        <f>E39/D39*100</f>
        <v>100</v>
      </c>
      <c r="H39" s="370"/>
      <c r="I39" s="371"/>
      <c r="J39" s="368">
        <v>4600000</v>
      </c>
      <c r="K39" s="102">
        <v>0</v>
      </c>
      <c r="L39" s="372">
        <f>J39-E39</f>
        <v>0</v>
      </c>
      <c r="M39" s="59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8"/>
      <c r="AB39" s="49"/>
      <c r="AC39" s="49"/>
      <c r="AD39" s="24"/>
      <c r="AE39" s="25"/>
      <c r="AF39" s="12"/>
      <c r="AG39" s="37"/>
      <c r="AH39" s="37"/>
      <c r="AI39" s="37"/>
      <c r="AJ39" s="37"/>
      <c r="AK39" s="51"/>
      <c r="AL39" s="25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2:66" s="11" customFormat="1" ht="41.25" thickBot="1">
      <c r="B40" s="198" t="s">
        <v>51</v>
      </c>
      <c r="C40" s="157" t="s">
        <v>77</v>
      </c>
      <c r="D40" s="222">
        <v>250000</v>
      </c>
      <c r="E40" s="222">
        <v>250000</v>
      </c>
      <c r="F40" s="373"/>
      <c r="G40" s="367">
        <f>E40/D40*100</f>
        <v>100</v>
      </c>
      <c r="H40" s="374"/>
      <c r="I40" s="375"/>
      <c r="J40" s="222">
        <v>250000</v>
      </c>
      <c r="K40" s="376">
        <v>0</v>
      </c>
      <c r="L40" s="377">
        <v>0</v>
      </c>
      <c r="M40" s="59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48"/>
      <c r="AB40" s="49"/>
      <c r="AC40" s="49"/>
      <c r="AD40" s="24"/>
      <c r="AE40" s="25"/>
      <c r="AF40" s="12"/>
      <c r="AG40" s="37"/>
      <c r="AH40" s="37"/>
      <c r="AI40" s="37"/>
      <c r="AJ40" s="37"/>
      <c r="AK40" s="51"/>
      <c r="AL40" s="25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6" customFormat="1" ht="21" thickBot="1">
      <c r="A41" s="67"/>
      <c r="B41" s="201" t="s">
        <v>52</v>
      </c>
      <c r="C41" s="158" t="s">
        <v>76</v>
      </c>
      <c r="D41" s="145">
        <v>200000</v>
      </c>
      <c r="E41" s="145">
        <v>170103</v>
      </c>
      <c r="F41" s="262"/>
      <c r="G41" s="272">
        <f>E41/D41*100</f>
        <v>85.0515</v>
      </c>
      <c r="H41" s="159"/>
      <c r="I41" s="247"/>
      <c r="J41" s="145">
        <v>170103</v>
      </c>
      <c r="K41" s="77">
        <v>0</v>
      </c>
      <c r="L41" s="145"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47"/>
      <c r="AB41" s="47"/>
      <c r="AC41" s="47"/>
      <c r="AD41" s="14"/>
      <c r="AE41" s="61"/>
      <c r="AF41" s="14"/>
      <c r="AG41" s="39"/>
      <c r="AH41" s="39"/>
      <c r="AI41" s="39"/>
      <c r="AJ41" s="39"/>
      <c r="AK41" s="39"/>
      <c r="AL41" s="61"/>
      <c r="AM41" s="62"/>
      <c r="AN41" s="62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6" customFormat="1" ht="21" thickBot="1">
      <c r="A42" s="67"/>
      <c r="B42" s="203" t="s">
        <v>53</v>
      </c>
      <c r="C42" s="161" t="s">
        <v>79</v>
      </c>
      <c r="D42" s="132">
        <f>D43</f>
        <v>1000000</v>
      </c>
      <c r="E42" s="132">
        <f>E43+E44</f>
        <v>1000000</v>
      </c>
      <c r="F42" s="263"/>
      <c r="G42" s="273"/>
      <c r="H42" s="162"/>
      <c r="I42" s="245"/>
      <c r="J42" s="132">
        <f>J43+J44</f>
        <v>1000000</v>
      </c>
      <c r="K42" s="135">
        <f>K44</f>
        <v>0</v>
      </c>
      <c r="L42" s="132">
        <f>L44</f>
        <v>0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47"/>
      <c r="AB42" s="47"/>
      <c r="AC42" s="47"/>
      <c r="AD42" s="14"/>
      <c r="AE42" s="61"/>
      <c r="AF42" s="14"/>
      <c r="AG42" s="39"/>
      <c r="AH42" s="39"/>
      <c r="AI42" s="39"/>
      <c r="AJ42" s="39"/>
      <c r="AK42" s="39"/>
      <c r="AL42" s="61"/>
      <c r="AM42" s="62"/>
      <c r="AN42" s="62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6" customFormat="1" ht="21" thickBot="1">
      <c r="A43" s="67"/>
      <c r="B43" s="202" t="s">
        <v>54</v>
      </c>
      <c r="C43" s="163" t="s">
        <v>109</v>
      </c>
      <c r="D43" s="447">
        <v>1000000</v>
      </c>
      <c r="E43" s="143">
        <v>400000</v>
      </c>
      <c r="F43" s="264"/>
      <c r="G43" s="449">
        <f>E42/D42*100</f>
        <v>100</v>
      </c>
      <c r="H43" s="164"/>
      <c r="I43" s="164"/>
      <c r="J43" s="143">
        <v>400000</v>
      </c>
      <c r="K43" s="164">
        <v>0</v>
      </c>
      <c r="L43" s="143">
        <f>J43-E43</f>
        <v>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47"/>
      <c r="AB43" s="47"/>
      <c r="AC43" s="47"/>
      <c r="AD43" s="14"/>
      <c r="AE43" s="61"/>
      <c r="AF43" s="14"/>
      <c r="AG43" s="39"/>
      <c r="AH43" s="39"/>
      <c r="AI43" s="39"/>
      <c r="AJ43" s="39"/>
      <c r="AK43" s="39"/>
      <c r="AL43" s="61"/>
      <c r="AM43" s="62"/>
      <c r="AN43" s="62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6" customFormat="1" ht="21" thickBot="1">
      <c r="A44" s="67"/>
      <c r="B44" s="202" t="s">
        <v>108</v>
      </c>
      <c r="C44" s="165" t="s">
        <v>110</v>
      </c>
      <c r="D44" s="448"/>
      <c r="E44" s="143">
        <v>600000</v>
      </c>
      <c r="F44" s="264"/>
      <c r="G44" s="450"/>
      <c r="H44" s="164"/>
      <c r="I44" s="164"/>
      <c r="J44" s="143">
        <v>600000</v>
      </c>
      <c r="K44" s="164">
        <v>0</v>
      </c>
      <c r="L44" s="143">
        <f>J44-E44</f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47"/>
      <c r="AB44" s="47"/>
      <c r="AC44" s="47"/>
      <c r="AD44" s="14"/>
      <c r="AE44" s="61"/>
      <c r="AF44" s="14"/>
      <c r="AG44" s="39"/>
      <c r="AH44" s="39"/>
      <c r="AI44" s="39"/>
      <c r="AJ44" s="39"/>
      <c r="AK44" s="39"/>
      <c r="AL44" s="61"/>
      <c r="AM44" s="62"/>
      <c r="AN44" s="62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6" customFormat="1" ht="21" thickBot="1">
      <c r="A45" s="67"/>
      <c r="B45" s="203" t="s">
        <v>55</v>
      </c>
      <c r="C45" s="166" t="s">
        <v>56</v>
      </c>
      <c r="D45" s="167">
        <f>D46</f>
        <v>0</v>
      </c>
      <c r="E45" s="167">
        <f>E46</f>
        <v>0</v>
      </c>
      <c r="F45" s="265"/>
      <c r="G45" s="162">
        <v>0</v>
      </c>
      <c r="H45" s="168"/>
      <c r="I45" s="168"/>
      <c r="J45" s="167"/>
      <c r="K45" s="168">
        <v>0</v>
      </c>
      <c r="L45" s="167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47"/>
      <c r="AB45" s="47"/>
      <c r="AC45" s="47"/>
      <c r="AD45" s="14"/>
      <c r="AE45" s="61"/>
      <c r="AF45" s="14"/>
      <c r="AG45" s="39"/>
      <c r="AH45" s="39"/>
      <c r="AI45" s="39"/>
      <c r="AJ45" s="39"/>
      <c r="AK45" s="39"/>
      <c r="AL45" s="61"/>
      <c r="AM45" s="62"/>
      <c r="AN45" s="62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6" customFormat="1" ht="21" thickBot="1">
      <c r="A46" s="67"/>
      <c r="B46" s="202" t="s">
        <v>36</v>
      </c>
      <c r="C46" s="165" t="s">
        <v>80</v>
      </c>
      <c r="D46" s="143">
        <v>0</v>
      </c>
      <c r="E46" s="143">
        <v>0</v>
      </c>
      <c r="F46" s="264"/>
      <c r="G46" s="149">
        <v>0</v>
      </c>
      <c r="H46" s="164"/>
      <c r="I46" s="164"/>
      <c r="J46" s="143"/>
      <c r="K46" s="164">
        <f>E46-J46</f>
        <v>0</v>
      </c>
      <c r="L46" s="143">
        <v>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47"/>
      <c r="AB46" s="47"/>
      <c r="AC46" s="47"/>
      <c r="AD46" s="14"/>
      <c r="AE46" s="61"/>
      <c r="AF46" s="14"/>
      <c r="AG46" s="39"/>
      <c r="AH46" s="39"/>
      <c r="AI46" s="39"/>
      <c r="AJ46" s="39"/>
      <c r="AK46" s="39"/>
      <c r="AL46" s="61"/>
      <c r="AM46" s="62"/>
      <c r="AN46" s="62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s="26" customFormat="1" ht="41.25" thickBot="1">
      <c r="A47" s="67"/>
      <c r="B47" s="203" t="s">
        <v>37</v>
      </c>
      <c r="C47" s="161" t="s">
        <v>81</v>
      </c>
      <c r="D47" s="172">
        <f>D48+D49+D50</f>
        <v>1200000</v>
      </c>
      <c r="E47" s="172">
        <f>E48+E50+E49</f>
        <v>1200000</v>
      </c>
      <c r="F47" s="173" t="e">
        <f>F48+F50+#REF!</f>
        <v>#REF!</v>
      </c>
      <c r="G47" s="274">
        <f>E47/D47*100</f>
        <v>100</v>
      </c>
      <c r="H47" s="399" t="e">
        <f>H48+H50+#REF!</f>
        <v>#REF!</v>
      </c>
      <c r="I47" s="399" t="e">
        <f>I48+I50+#REF!</f>
        <v>#REF!</v>
      </c>
      <c r="J47" s="172">
        <f>J48+J50+J49</f>
        <v>1200000</v>
      </c>
      <c r="K47" s="173">
        <f>K48+K50+K49</f>
        <v>0</v>
      </c>
      <c r="L47" s="172">
        <f>L48</f>
        <v>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47"/>
      <c r="AB47" s="47"/>
      <c r="AC47" s="47"/>
      <c r="AD47" s="14"/>
      <c r="AE47" s="61"/>
      <c r="AF47" s="14"/>
      <c r="AG47" s="39"/>
      <c r="AH47" s="39"/>
      <c r="AI47" s="39"/>
      <c r="AJ47" s="39"/>
      <c r="AK47" s="39"/>
      <c r="AL47" s="61"/>
      <c r="AM47" s="62"/>
      <c r="AN47" s="62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26" customFormat="1" ht="41.25" thickBot="1">
      <c r="A48" s="67"/>
      <c r="B48" s="204" t="s">
        <v>38</v>
      </c>
      <c r="C48" s="160" t="s">
        <v>82</v>
      </c>
      <c r="D48" s="368">
        <v>838692</v>
      </c>
      <c r="E48" s="368">
        <v>838692</v>
      </c>
      <c r="F48" s="400"/>
      <c r="G48" s="367">
        <f>E48/D48*100</f>
        <v>100</v>
      </c>
      <c r="H48" s="401"/>
      <c r="I48" s="402"/>
      <c r="J48" s="368">
        <v>838692</v>
      </c>
      <c r="K48" s="403">
        <v>0</v>
      </c>
      <c r="L48" s="368">
        <f>J48-E48</f>
        <v>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47"/>
      <c r="AB48" s="47"/>
      <c r="AC48" s="47"/>
      <c r="AD48" s="14"/>
      <c r="AE48" s="61"/>
      <c r="AF48" s="14"/>
      <c r="AG48" s="39"/>
      <c r="AH48" s="39"/>
      <c r="AI48" s="39"/>
      <c r="AJ48" s="39"/>
      <c r="AK48" s="39"/>
      <c r="AL48" s="61"/>
      <c r="AM48" s="62"/>
      <c r="AN48" s="62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1:66" s="26" customFormat="1" ht="21" thickBot="1">
      <c r="A49" s="67"/>
      <c r="B49" s="204" t="s">
        <v>39</v>
      </c>
      <c r="C49" s="160" t="s">
        <v>83</v>
      </c>
      <c r="D49" s="150">
        <v>361308</v>
      </c>
      <c r="E49" s="150">
        <v>361308</v>
      </c>
      <c r="F49" s="266"/>
      <c r="G49" s="272">
        <f>E49/D49*100</f>
        <v>100</v>
      </c>
      <c r="H49" s="169"/>
      <c r="I49" s="248"/>
      <c r="J49" s="150">
        <v>361308</v>
      </c>
      <c r="K49" s="104">
        <v>0</v>
      </c>
      <c r="L49" s="150">
        <v>0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47"/>
      <c r="AB49" s="47"/>
      <c r="AC49" s="47"/>
      <c r="AD49" s="14"/>
      <c r="AE49" s="61"/>
      <c r="AF49" s="14"/>
      <c r="AG49" s="39"/>
      <c r="AH49" s="39"/>
      <c r="AI49" s="39"/>
      <c r="AJ49" s="39"/>
      <c r="AK49" s="39"/>
      <c r="AL49" s="61"/>
      <c r="AM49" s="62"/>
      <c r="AN49" s="62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1:66" s="26" customFormat="1" ht="21" thickBot="1">
      <c r="A50" s="67"/>
      <c r="B50" s="202" t="s">
        <v>49</v>
      </c>
      <c r="C50" s="163" t="s">
        <v>84</v>
      </c>
      <c r="D50" s="149">
        <v>0</v>
      </c>
      <c r="E50" s="149">
        <v>0</v>
      </c>
      <c r="F50" s="256"/>
      <c r="G50" s="149">
        <v>0</v>
      </c>
      <c r="H50" s="170"/>
      <c r="I50" s="244"/>
      <c r="J50" s="149"/>
      <c r="K50" s="280">
        <f>E50-J50</f>
        <v>0</v>
      </c>
      <c r="L50" s="149"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47"/>
      <c r="AB50" s="47"/>
      <c r="AC50" s="47"/>
      <c r="AD50" s="14"/>
      <c r="AE50" s="61"/>
      <c r="AF50" s="14"/>
      <c r="AG50" s="39"/>
      <c r="AH50" s="39"/>
      <c r="AI50" s="39"/>
      <c r="AJ50" s="39"/>
      <c r="AK50" s="39"/>
      <c r="AL50" s="61"/>
      <c r="AM50" s="62"/>
      <c r="AN50" s="62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1:66" s="26" customFormat="1" ht="20.25" customHeight="1" thickBot="1">
      <c r="A51" s="67"/>
      <c r="B51" s="189"/>
      <c r="C51" s="158"/>
      <c r="D51" s="145"/>
      <c r="E51" s="145"/>
      <c r="F51" s="267"/>
      <c r="G51" s="272"/>
      <c r="H51" s="171"/>
      <c r="I51" s="247"/>
      <c r="J51" s="145"/>
      <c r="K51" s="77"/>
      <c r="L51" s="145"/>
      <c r="M51" s="12"/>
      <c r="N51" s="23"/>
      <c r="O51" s="23"/>
      <c r="P51" s="23"/>
      <c r="Q51" s="23"/>
      <c r="R51" s="23"/>
      <c r="S51" s="23"/>
      <c r="T51" s="12"/>
      <c r="U51" s="12"/>
      <c r="V51" s="12"/>
      <c r="W51" s="12"/>
      <c r="X51" s="12"/>
      <c r="Y51" s="12"/>
      <c r="Z51" s="12"/>
      <c r="AA51" s="47"/>
      <c r="AB51" s="47"/>
      <c r="AC51" s="47"/>
      <c r="AD51" s="24"/>
      <c r="AE51" s="25"/>
      <c r="AF51" s="24"/>
      <c r="AG51" s="37"/>
      <c r="AH51" s="37"/>
      <c r="AI51" s="37"/>
      <c r="AJ51" s="37"/>
      <c r="AK51" s="51"/>
      <c r="AL51" s="25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s="26" customFormat="1" ht="61.5" thickBot="1">
      <c r="A52" s="67"/>
      <c r="B52" s="205" t="s">
        <v>28</v>
      </c>
      <c r="C52" s="161" t="s">
        <v>40</v>
      </c>
      <c r="D52" s="172">
        <v>828152</v>
      </c>
      <c r="E52" s="172">
        <v>828151.56</v>
      </c>
      <c r="F52" s="249"/>
      <c r="G52" s="274">
        <f>E52/D52*100</f>
        <v>99.99994686965678</v>
      </c>
      <c r="H52" s="173"/>
      <c r="I52" s="173"/>
      <c r="J52" s="172">
        <v>828151.56</v>
      </c>
      <c r="K52" s="173">
        <v>0</v>
      </c>
      <c r="L52" s="284">
        <f>J52-E52</f>
        <v>0</v>
      </c>
      <c r="M52" s="12"/>
      <c r="N52" s="23"/>
      <c r="O52" s="23"/>
      <c r="P52" s="23"/>
      <c r="Q52" s="23"/>
      <c r="R52" s="23"/>
      <c r="S52" s="23"/>
      <c r="T52" s="12"/>
      <c r="U52" s="12"/>
      <c r="V52" s="12"/>
      <c r="W52" s="12"/>
      <c r="X52" s="12"/>
      <c r="Y52" s="12"/>
      <c r="Z52" s="12"/>
      <c r="AA52" s="47"/>
      <c r="AB52" s="47"/>
      <c r="AC52" s="47"/>
      <c r="AD52" s="24"/>
      <c r="AE52" s="25"/>
      <c r="AF52" s="24"/>
      <c r="AG52" s="37"/>
      <c r="AH52" s="37"/>
      <c r="AI52" s="37"/>
      <c r="AJ52" s="37"/>
      <c r="AK52" s="51"/>
      <c r="AL52" s="25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1:66" s="239" customFormat="1" ht="21" hidden="1" thickBot="1">
      <c r="A53" s="68"/>
      <c r="B53" s="186"/>
      <c r="C53" s="232"/>
      <c r="D53" s="187"/>
      <c r="E53" s="187"/>
      <c r="F53" s="250"/>
      <c r="G53" s="275"/>
      <c r="H53" s="224"/>
      <c r="I53" s="224"/>
      <c r="J53" s="187"/>
      <c r="K53" s="224"/>
      <c r="L53" s="283"/>
      <c r="M53" s="233"/>
      <c r="N53" s="215"/>
      <c r="O53" s="215"/>
      <c r="P53" s="215"/>
      <c r="Q53" s="215"/>
      <c r="R53" s="215"/>
      <c r="S53" s="215"/>
      <c r="T53" s="233"/>
      <c r="U53" s="233"/>
      <c r="V53" s="233"/>
      <c r="W53" s="233"/>
      <c r="X53" s="233"/>
      <c r="Y53" s="233"/>
      <c r="Z53" s="233"/>
      <c r="AA53" s="234"/>
      <c r="AB53" s="234"/>
      <c r="AC53" s="234"/>
      <c r="AD53" s="235"/>
      <c r="AE53" s="236"/>
      <c r="AF53" s="235"/>
      <c r="AG53" s="237"/>
      <c r="AH53" s="237"/>
      <c r="AI53" s="237"/>
      <c r="AJ53" s="237"/>
      <c r="AK53" s="238"/>
      <c r="AL53" s="236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</row>
    <row r="54" spans="1:66" s="239" customFormat="1" ht="21" hidden="1" thickBot="1">
      <c r="A54" s="68"/>
      <c r="B54" s="186"/>
      <c r="C54" s="232"/>
      <c r="D54" s="187"/>
      <c r="E54" s="187"/>
      <c r="F54" s="250"/>
      <c r="G54" s="275"/>
      <c r="H54" s="224"/>
      <c r="I54" s="224"/>
      <c r="J54" s="187"/>
      <c r="K54" s="224"/>
      <c r="L54" s="187"/>
      <c r="M54" s="233"/>
      <c r="N54" s="215"/>
      <c r="O54" s="215"/>
      <c r="P54" s="215"/>
      <c r="Q54" s="215"/>
      <c r="R54" s="215"/>
      <c r="S54" s="215"/>
      <c r="T54" s="233"/>
      <c r="U54" s="233"/>
      <c r="V54" s="233"/>
      <c r="W54" s="233"/>
      <c r="X54" s="233"/>
      <c r="Y54" s="233"/>
      <c r="Z54" s="233"/>
      <c r="AA54" s="234"/>
      <c r="AB54" s="234"/>
      <c r="AC54" s="234"/>
      <c r="AD54" s="235"/>
      <c r="AE54" s="236"/>
      <c r="AF54" s="235"/>
      <c r="AG54" s="237"/>
      <c r="AH54" s="237"/>
      <c r="AI54" s="237"/>
      <c r="AJ54" s="237"/>
      <c r="AK54" s="238"/>
      <c r="AL54" s="236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</row>
    <row r="55" spans="1:66" s="26" customFormat="1" ht="21.75" customHeight="1" hidden="1" thickBot="1">
      <c r="A55" s="67"/>
      <c r="B55" s="190"/>
      <c r="C55" s="174"/>
      <c r="D55" s="175"/>
      <c r="E55" s="175"/>
      <c r="F55" s="268"/>
      <c r="G55" s="276"/>
      <c r="H55" s="176"/>
      <c r="I55" s="176"/>
      <c r="J55" s="178"/>
      <c r="K55" s="176"/>
      <c r="L55" s="175"/>
      <c r="M55" s="12"/>
      <c r="N55" s="23"/>
      <c r="O55" s="23"/>
      <c r="P55" s="23"/>
      <c r="Q55" s="23"/>
      <c r="R55" s="23"/>
      <c r="S55" s="23"/>
      <c r="T55" s="12"/>
      <c r="U55" s="12"/>
      <c r="V55" s="12"/>
      <c r="W55" s="12"/>
      <c r="X55" s="12"/>
      <c r="Y55" s="12"/>
      <c r="Z55" s="12"/>
      <c r="AA55" s="47"/>
      <c r="AB55" s="47"/>
      <c r="AC55" s="47"/>
      <c r="AD55" s="24"/>
      <c r="AE55" s="25"/>
      <c r="AF55" s="24"/>
      <c r="AG55" s="37"/>
      <c r="AH55" s="37"/>
      <c r="AI55" s="37"/>
      <c r="AJ55" s="37"/>
      <c r="AK55" s="51"/>
      <c r="AL55" s="25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1:66" s="26" customFormat="1" ht="21" thickBot="1">
      <c r="A56" s="67"/>
      <c r="B56" s="179"/>
      <c r="C56" s="180" t="s">
        <v>24</v>
      </c>
      <c r="D56" s="213">
        <f>D32+D36+D47+D52+D54+D26+D30+D42+D53+D45</f>
        <v>17550600</v>
      </c>
      <c r="E56" s="181">
        <f>E26+E30+E36+E42+E45+E47+E52+E53+E54+E32</f>
        <v>17122180.08</v>
      </c>
      <c r="F56" s="182" t="e">
        <f>F32+F36+F47+F52+F54+F26+F30+F42</f>
        <v>#REF!</v>
      </c>
      <c r="G56" s="277">
        <f>E56/D56*100</f>
        <v>97.55894430959624</v>
      </c>
      <c r="H56" s="182" t="e">
        <f>H32+H36+H47+H52+H54+H26+H30+H42</f>
        <v>#REF!</v>
      </c>
      <c r="I56" s="183" t="e">
        <f>I32+I36+I47+I52+I54+I26+I30+I42</f>
        <v>#REF!</v>
      </c>
      <c r="J56" s="183">
        <f>J26+J30+J32+J36+J42+J45+J47+J52+J53+J54</f>
        <v>17520702.56</v>
      </c>
      <c r="K56" s="183">
        <f>K32+K36+K47+K52+K54+K26+K30+K42+K53+K45</f>
        <v>0</v>
      </c>
      <c r="L56" s="181">
        <f>L32+L36+L47+L52+L54+L26+L30+L42+L53+L45+L43</f>
        <v>398522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47"/>
      <c r="AB56" s="47"/>
      <c r="AC56" s="47"/>
      <c r="AD56" s="14"/>
      <c r="AE56" s="61"/>
      <c r="AF56" s="14"/>
      <c r="AG56" s="39"/>
      <c r="AH56" s="39"/>
      <c r="AI56" s="39"/>
      <c r="AJ56" s="39"/>
      <c r="AK56" s="39"/>
      <c r="AL56" s="61"/>
      <c r="AM56" s="62"/>
      <c r="AN56" s="62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1:66" s="27" customFormat="1" ht="22.5" customHeight="1" thickBot="1">
      <c r="A57" s="67"/>
      <c r="B57" s="231"/>
      <c r="C57" s="229"/>
      <c r="D57" s="223"/>
      <c r="E57" s="184"/>
      <c r="F57" s="269"/>
      <c r="G57" s="278"/>
      <c r="H57" s="147"/>
      <c r="I57" s="148"/>
      <c r="J57" s="184"/>
      <c r="K57" s="223"/>
      <c r="L57" s="184"/>
      <c r="M57" s="24"/>
      <c r="N57" s="14"/>
      <c r="O57" s="14"/>
      <c r="P57" s="23"/>
      <c r="Q57" s="23"/>
      <c r="R57" s="23"/>
      <c r="S57" s="23"/>
      <c r="T57" s="24"/>
      <c r="U57" s="24"/>
      <c r="V57" s="24"/>
      <c r="W57" s="24"/>
      <c r="X57" s="24"/>
      <c r="Y57" s="24"/>
      <c r="Z57" s="24"/>
      <c r="AA57" s="48"/>
      <c r="AB57" s="49"/>
      <c r="AC57" s="49"/>
      <c r="AD57" s="24"/>
      <c r="AE57" s="25"/>
      <c r="AF57" s="24"/>
      <c r="AG57" s="37"/>
      <c r="AH57" s="37"/>
      <c r="AI57" s="37"/>
      <c r="AJ57" s="37"/>
      <c r="AK57" s="38"/>
      <c r="AL57" s="25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1:66" s="20" customFormat="1" ht="41.25" thickBot="1">
      <c r="A58" s="67"/>
      <c r="B58" s="285" t="s">
        <v>111</v>
      </c>
      <c r="C58" s="286" t="s">
        <v>106</v>
      </c>
      <c r="D58" s="282"/>
      <c r="E58" s="287"/>
      <c r="F58" s="288"/>
      <c r="G58" s="289"/>
      <c r="H58" s="290"/>
      <c r="I58" s="291"/>
      <c r="J58" s="287"/>
      <c r="K58" s="282"/>
      <c r="L58" s="287">
        <v>2833169</v>
      </c>
      <c r="M58" s="24"/>
      <c r="N58" s="23"/>
      <c r="O58" s="23"/>
      <c r="P58" s="23"/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48"/>
      <c r="AB58" s="49"/>
      <c r="AC58" s="49"/>
      <c r="AD58" s="24"/>
      <c r="AE58" s="25"/>
      <c r="AF58" s="24"/>
      <c r="AG58" s="37"/>
      <c r="AH58" s="37"/>
      <c r="AI58" s="37"/>
      <c r="AJ58" s="37"/>
      <c r="AK58" s="38"/>
      <c r="AL58" s="25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1:66" s="11" customFormat="1" ht="21" thickBot="1">
      <c r="A59" s="67"/>
      <c r="B59" s="292"/>
      <c r="C59" s="293"/>
      <c r="D59" s="294"/>
      <c r="E59" s="295"/>
      <c r="F59" s="269"/>
      <c r="G59" s="276"/>
      <c r="H59" s="147"/>
      <c r="I59" s="148"/>
      <c r="J59" s="295"/>
      <c r="K59" s="294"/>
      <c r="L59" s="295"/>
      <c r="M59" s="24"/>
      <c r="N59" s="23"/>
      <c r="O59" s="23"/>
      <c r="P59" s="23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48"/>
      <c r="AB59" s="49"/>
      <c r="AC59" s="49"/>
      <c r="AD59" s="24"/>
      <c r="AE59" s="25"/>
      <c r="AF59" s="24"/>
      <c r="AG59" s="37"/>
      <c r="AH59" s="37"/>
      <c r="AI59" s="37"/>
      <c r="AJ59" s="37"/>
      <c r="AK59" s="38"/>
      <c r="AL59" s="25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1:66" s="11" customFormat="1" ht="20.25">
      <c r="A60" s="67"/>
      <c r="B60" s="296" t="s">
        <v>112</v>
      </c>
      <c r="C60" s="345" t="s">
        <v>47</v>
      </c>
      <c r="D60" s="347"/>
      <c r="E60" s="346"/>
      <c r="F60" s="228"/>
      <c r="G60" s="298"/>
      <c r="H60" s="228"/>
      <c r="I60" s="228"/>
      <c r="J60" s="297"/>
      <c r="K60" s="228"/>
      <c r="L60" s="297"/>
      <c r="M60" s="24"/>
      <c r="N60" s="23"/>
      <c r="O60" s="23"/>
      <c r="P60" s="23"/>
      <c r="Q60" s="23"/>
      <c r="R60" s="23"/>
      <c r="S60" s="23"/>
      <c r="T60" s="24"/>
      <c r="U60" s="24"/>
      <c r="V60" s="24"/>
      <c r="W60" s="24"/>
      <c r="X60" s="24"/>
      <c r="Y60" s="24"/>
      <c r="Z60" s="24"/>
      <c r="AA60" s="48"/>
      <c r="AB60" s="49"/>
      <c r="AC60" s="49"/>
      <c r="AD60" s="24"/>
      <c r="AE60" s="25"/>
      <c r="AF60" s="24"/>
      <c r="AG60" s="37"/>
      <c r="AH60" s="37"/>
      <c r="AI60" s="37"/>
      <c r="AJ60" s="37"/>
      <c r="AK60" s="38"/>
      <c r="AL60" s="25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1:66" s="11" customFormat="1" ht="20.25">
      <c r="A61" s="67"/>
      <c r="B61" s="105"/>
      <c r="C61" s="341" t="s">
        <v>50</v>
      </c>
      <c r="D61" s="131">
        <f>D62+D63+D64</f>
        <v>1488154</v>
      </c>
      <c r="E61" s="336">
        <f>E62+E63+E64</f>
        <v>1488154</v>
      </c>
      <c r="F61" s="270"/>
      <c r="G61" s="378">
        <f>E61/D61*100</f>
        <v>100</v>
      </c>
      <c r="H61" s="185"/>
      <c r="I61" s="243"/>
      <c r="J61" s="131">
        <f>J62+J63+J64</f>
        <v>1488154</v>
      </c>
      <c r="K61" s="212">
        <f>J61-E61</f>
        <v>0</v>
      </c>
      <c r="L61" s="131">
        <f>L62+L63+L64</f>
        <v>0</v>
      </c>
      <c r="M61" s="24"/>
      <c r="N61" s="23"/>
      <c r="O61" s="23"/>
      <c r="P61" s="23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48"/>
      <c r="AB61" s="49"/>
      <c r="AC61" s="49"/>
      <c r="AD61" s="24"/>
      <c r="AE61" s="25"/>
      <c r="AF61" s="24"/>
      <c r="AG61" s="37"/>
      <c r="AH61" s="37"/>
      <c r="AI61" s="37"/>
      <c r="AJ61" s="37"/>
      <c r="AK61" s="38"/>
      <c r="AL61" s="25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1:66" s="11" customFormat="1" ht="20.25">
      <c r="A62" s="67"/>
      <c r="B62" s="105" t="s">
        <v>126</v>
      </c>
      <c r="C62" s="342" t="s">
        <v>85</v>
      </c>
      <c r="D62" s="149">
        <v>100000</v>
      </c>
      <c r="E62" s="311">
        <v>100000</v>
      </c>
      <c r="F62" s="256"/>
      <c r="G62" s="272">
        <f>E62/D62*100</f>
        <v>100</v>
      </c>
      <c r="H62" s="220"/>
      <c r="I62" s="220"/>
      <c r="J62" s="149">
        <v>100000</v>
      </c>
      <c r="K62" s="220">
        <f>J62-E62</f>
        <v>0</v>
      </c>
      <c r="L62" s="149">
        <v>0</v>
      </c>
      <c r="M62" s="24"/>
      <c r="N62" s="23"/>
      <c r="O62" s="23"/>
      <c r="P62" s="23"/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48"/>
      <c r="AB62" s="49"/>
      <c r="AC62" s="49"/>
      <c r="AD62" s="24"/>
      <c r="AE62" s="25"/>
      <c r="AF62" s="24"/>
      <c r="AG62" s="37"/>
      <c r="AH62" s="37"/>
      <c r="AI62" s="37"/>
      <c r="AJ62" s="37"/>
      <c r="AK62" s="38"/>
      <c r="AL62" s="25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1:66" s="11" customFormat="1" ht="20.25">
      <c r="A63" s="67"/>
      <c r="B63" s="105" t="s">
        <v>127</v>
      </c>
      <c r="C63" s="342" t="s">
        <v>93</v>
      </c>
      <c r="D63" s="149">
        <v>1182716</v>
      </c>
      <c r="E63" s="311">
        <v>1182716</v>
      </c>
      <c r="F63" s="256"/>
      <c r="G63" s="272">
        <f>E63/D63*100</f>
        <v>100</v>
      </c>
      <c r="H63" s="220"/>
      <c r="I63" s="220"/>
      <c r="J63" s="149">
        <v>1182716</v>
      </c>
      <c r="K63" s="220">
        <f>J63-E63</f>
        <v>0</v>
      </c>
      <c r="L63" s="149">
        <f>J63-E63</f>
        <v>0</v>
      </c>
      <c r="M63" s="24"/>
      <c r="N63" s="23"/>
      <c r="O63" s="23"/>
      <c r="P63" s="23"/>
      <c r="Q63" s="23"/>
      <c r="R63" s="23"/>
      <c r="S63" s="23"/>
      <c r="T63" s="24"/>
      <c r="U63" s="24"/>
      <c r="V63" s="24"/>
      <c r="W63" s="24"/>
      <c r="X63" s="24"/>
      <c r="Y63" s="24"/>
      <c r="Z63" s="24"/>
      <c r="AA63" s="48"/>
      <c r="AB63" s="49"/>
      <c r="AC63" s="49"/>
      <c r="AD63" s="24"/>
      <c r="AE63" s="25"/>
      <c r="AF63" s="24"/>
      <c r="AG63" s="37"/>
      <c r="AH63" s="37"/>
      <c r="AI63" s="37"/>
      <c r="AJ63" s="37"/>
      <c r="AK63" s="38"/>
      <c r="AL63" s="25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s="11" customFormat="1" ht="21" thickBot="1">
      <c r="A64" s="67"/>
      <c r="B64" s="356" t="s">
        <v>128</v>
      </c>
      <c r="C64" s="343" t="s">
        <v>94</v>
      </c>
      <c r="D64" s="299">
        <v>205438</v>
      </c>
      <c r="E64" s="313">
        <v>205438</v>
      </c>
      <c r="F64" s="300"/>
      <c r="G64" s="379">
        <f>E64/D64*100</f>
        <v>100</v>
      </c>
      <c r="H64" s="281"/>
      <c r="I64" s="281"/>
      <c r="J64" s="299">
        <v>205438</v>
      </c>
      <c r="K64" s="281">
        <f>J64-E64</f>
        <v>0</v>
      </c>
      <c r="L64" s="299">
        <f>J64-E63:E64</f>
        <v>0</v>
      </c>
      <c r="M64" s="24"/>
      <c r="N64" s="23"/>
      <c r="O64" s="23"/>
      <c r="P64" s="23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48"/>
      <c r="AB64" s="49"/>
      <c r="AC64" s="49"/>
      <c r="AD64" s="24"/>
      <c r="AE64" s="25"/>
      <c r="AF64" s="24"/>
      <c r="AG64" s="37"/>
      <c r="AH64" s="37"/>
      <c r="AI64" s="37"/>
      <c r="AJ64" s="37"/>
      <c r="AK64" s="38"/>
      <c r="AL64" s="25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s="11" customFormat="1" ht="20.25">
      <c r="A65" s="67"/>
      <c r="B65" s="354" t="s">
        <v>41</v>
      </c>
      <c r="C65" s="324" t="s">
        <v>86</v>
      </c>
      <c r="D65" s="344"/>
      <c r="E65" s="331"/>
      <c r="F65" s="301"/>
      <c r="G65" s="317"/>
      <c r="H65" s="301"/>
      <c r="I65" s="301"/>
      <c r="J65" s="302"/>
      <c r="K65" s="301"/>
      <c r="L65" s="302"/>
      <c r="M65" s="24"/>
      <c r="N65" s="23"/>
      <c r="O65" s="23"/>
      <c r="P65" s="23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48"/>
      <c r="AB65" s="49"/>
      <c r="AC65" s="49"/>
      <c r="AD65" s="24"/>
      <c r="AE65" s="25"/>
      <c r="AF65" s="24"/>
      <c r="AG65" s="37"/>
      <c r="AH65" s="37"/>
      <c r="AI65" s="37"/>
      <c r="AJ65" s="37"/>
      <c r="AK65" s="38"/>
      <c r="AL65" s="25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1:66" s="11" customFormat="1" ht="39.75" customHeight="1">
      <c r="A66" s="67"/>
      <c r="B66" s="202"/>
      <c r="C66" s="320" t="s">
        <v>61</v>
      </c>
      <c r="D66" s="335">
        <f>D67+D68+D69+D70+D71+D72</f>
        <v>4145061</v>
      </c>
      <c r="E66" s="323">
        <f>E67+E68+E69+E70+E71+E72</f>
        <v>4145061</v>
      </c>
      <c r="F66" s="250"/>
      <c r="G66" s="380">
        <f aca="true" t="shared" si="0" ref="G66:G72">E66/D66*100</f>
        <v>100</v>
      </c>
      <c r="H66" s="188"/>
      <c r="I66" s="251"/>
      <c r="J66" s="187">
        <f>J67+J68+J69+J70+J71+J72</f>
        <v>4145061</v>
      </c>
      <c r="K66" s="224">
        <v>0</v>
      </c>
      <c r="L66" s="187">
        <v>0</v>
      </c>
      <c r="M66" s="24"/>
      <c r="N66" s="23"/>
      <c r="O66" s="23"/>
      <c r="P66" s="23"/>
      <c r="Q66" s="23"/>
      <c r="R66" s="23"/>
      <c r="S66" s="23"/>
      <c r="T66" s="24"/>
      <c r="U66" s="24"/>
      <c r="V66" s="24"/>
      <c r="W66" s="24"/>
      <c r="X66" s="24"/>
      <c r="Y66" s="24"/>
      <c r="Z66" s="24"/>
      <c r="AA66" s="48"/>
      <c r="AB66" s="49"/>
      <c r="AC66" s="49"/>
      <c r="AD66" s="24"/>
      <c r="AE66" s="25"/>
      <c r="AF66" s="24"/>
      <c r="AG66" s="37"/>
      <c r="AH66" s="37"/>
      <c r="AI66" s="37"/>
      <c r="AJ66" s="37"/>
      <c r="AK66" s="38"/>
      <c r="AL66" s="25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1:66" s="11" customFormat="1" ht="40.5">
      <c r="A67" s="67"/>
      <c r="B67" s="202" t="s">
        <v>129</v>
      </c>
      <c r="C67" s="321" t="s">
        <v>97</v>
      </c>
      <c r="D67" s="333">
        <v>21730</v>
      </c>
      <c r="E67" s="312">
        <v>21730</v>
      </c>
      <c r="F67" s="252"/>
      <c r="G67" s="381">
        <f t="shared" si="0"/>
        <v>100</v>
      </c>
      <c r="H67" s="221"/>
      <c r="I67" s="253"/>
      <c r="J67" s="222">
        <v>21730</v>
      </c>
      <c r="K67" s="225">
        <f>J67-E67</f>
        <v>0</v>
      </c>
      <c r="L67" s="222">
        <f>J67-E67</f>
        <v>0</v>
      </c>
      <c r="M67" s="24"/>
      <c r="N67" s="23"/>
      <c r="O67" s="23"/>
      <c r="P67" s="23"/>
      <c r="Q67" s="23"/>
      <c r="R67" s="23"/>
      <c r="S67" s="23"/>
      <c r="T67" s="24"/>
      <c r="U67" s="24"/>
      <c r="V67" s="24"/>
      <c r="W67" s="24"/>
      <c r="X67" s="24"/>
      <c r="Y67" s="24"/>
      <c r="Z67" s="24"/>
      <c r="AA67" s="48"/>
      <c r="AB67" s="49"/>
      <c r="AC67" s="49"/>
      <c r="AD67" s="24"/>
      <c r="AE67" s="25"/>
      <c r="AF67" s="24"/>
      <c r="AG67" s="37"/>
      <c r="AH67" s="37"/>
      <c r="AI67" s="37"/>
      <c r="AJ67" s="37"/>
      <c r="AK67" s="38"/>
      <c r="AL67" s="25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1:66" s="11" customFormat="1" ht="20.25">
      <c r="A68" s="67"/>
      <c r="B68" s="202" t="s">
        <v>130</v>
      </c>
      <c r="C68" s="322" t="s">
        <v>95</v>
      </c>
      <c r="D68" s="333">
        <v>1170180</v>
      </c>
      <c r="E68" s="312">
        <v>1170180</v>
      </c>
      <c r="F68" s="252"/>
      <c r="G68" s="381">
        <f t="shared" si="0"/>
        <v>100</v>
      </c>
      <c r="H68" s="221"/>
      <c r="I68" s="253"/>
      <c r="J68" s="222">
        <v>1170180</v>
      </c>
      <c r="K68" s="225">
        <v>0</v>
      </c>
      <c r="L68" s="222">
        <v>0</v>
      </c>
      <c r="M68" s="24"/>
      <c r="N68" s="23"/>
      <c r="O68" s="23"/>
      <c r="P68" s="23"/>
      <c r="Q68" s="23"/>
      <c r="R68" s="23"/>
      <c r="S68" s="23"/>
      <c r="T68" s="24"/>
      <c r="U68" s="24"/>
      <c r="V68" s="24"/>
      <c r="W68" s="24"/>
      <c r="X68" s="24"/>
      <c r="Y68" s="24"/>
      <c r="Z68" s="24"/>
      <c r="AA68" s="48"/>
      <c r="AB68" s="49"/>
      <c r="AC68" s="49"/>
      <c r="AD68" s="24"/>
      <c r="AE68" s="25"/>
      <c r="AF68" s="24"/>
      <c r="AG68" s="37"/>
      <c r="AH68" s="37"/>
      <c r="AI68" s="37"/>
      <c r="AJ68" s="37"/>
      <c r="AK68" s="38"/>
      <c r="AL68" s="25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s="11" customFormat="1" ht="20.25">
      <c r="A69" s="67"/>
      <c r="B69" s="202" t="s">
        <v>131</v>
      </c>
      <c r="C69" s="322" t="s">
        <v>96</v>
      </c>
      <c r="D69" s="333">
        <v>940680</v>
      </c>
      <c r="E69" s="312">
        <v>940680</v>
      </c>
      <c r="F69" s="252"/>
      <c r="G69" s="381">
        <f t="shared" si="0"/>
        <v>100</v>
      </c>
      <c r="H69" s="221"/>
      <c r="I69" s="253"/>
      <c r="J69" s="222">
        <v>940680</v>
      </c>
      <c r="K69" s="225">
        <v>0</v>
      </c>
      <c r="L69" s="222">
        <v>0</v>
      </c>
      <c r="M69" s="24"/>
      <c r="N69" s="23"/>
      <c r="O69" s="23"/>
      <c r="P69" s="23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48"/>
      <c r="AB69" s="49"/>
      <c r="AC69" s="49"/>
      <c r="AD69" s="24"/>
      <c r="AE69" s="25"/>
      <c r="AF69" s="24"/>
      <c r="AG69" s="37"/>
      <c r="AH69" s="37"/>
      <c r="AI69" s="37"/>
      <c r="AJ69" s="37"/>
      <c r="AK69" s="38"/>
      <c r="AL69" s="25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1:66" s="11" customFormat="1" ht="20.25">
      <c r="A70" s="67"/>
      <c r="B70" s="202" t="s">
        <v>132</v>
      </c>
      <c r="C70" s="322" t="s">
        <v>117</v>
      </c>
      <c r="D70" s="333">
        <v>1147881</v>
      </c>
      <c r="E70" s="312">
        <v>1147881</v>
      </c>
      <c r="F70" s="252"/>
      <c r="G70" s="381">
        <f t="shared" si="0"/>
        <v>100</v>
      </c>
      <c r="H70" s="221"/>
      <c r="I70" s="253"/>
      <c r="J70" s="222">
        <v>1147881</v>
      </c>
      <c r="K70" s="225">
        <v>0</v>
      </c>
      <c r="L70" s="222">
        <v>0</v>
      </c>
      <c r="M70" s="24"/>
      <c r="N70" s="23"/>
      <c r="O70" s="23"/>
      <c r="P70" s="23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48"/>
      <c r="AB70" s="49"/>
      <c r="AC70" s="49"/>
      <c r="AD70" s="24"/>
      <c r="AE70" s="25"/>
      <c r="AF70" s="24"/>
      <c r="AG70" s="37"/>
      <c r="AH70" s="37"/>
      <c r="AI70" s="37"/>
      <c r="AJ70" s="37"/>
      <c r="AK70" s="38"/>
      <c r="AL70" s="25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1:66" s="11" customFormat="1" ht="40.5">
      <c r="A71" s="67"/>
      <c r="B71" s="357" t="s">
        <v>133</v>
      </c>
      <c r="C71" s="322" t="s">
        <v>118</v>
      </c>
      <c r="D71" s="333">
        <v>56410</v>
      </c>
      <c r="E71" s="310">
        <v>56410</v>
      </c>
      <c r="F71" s="316"/>
      <c r="G71" s="382">
        <f t="shared" si="0"/>
        <v>100</v>
      </c>
      <c r="H71" s="318"/>
      <c r="I71" s="319"/>
      <c r="J71" s="315">
        <v>56410</v>
      </c>
      <c r="K71" s="365">
        <v>0</v>
      </c>
      <c r="L71" s="315">
        <v>0</v>
      </c>
      <c r="M71" s="24"/>
      <c r="N71" s="23"/>
      <c r="O71" s="23"/>
      <c r="P71" s="23"/>
      <c r="Q71" s="23"/>
      <c r="R71" s="23"/>
      <c r="S71" s="23"/>
      <c r="T71" s="24"/>
      <c r="U71" s="24"/>
      <c r="V71" s="24"/>
      <c r="W71" s="24"/>
      <c r="X71" s="24"/>
      <c r="Y71" s="24"/>
      <c r="Z71" s="24"/>
      <c r="AA71" s="48"/>
      <c r="AB71" s="49"/>
      <c r="AC71" s="49"/>
      <c r="AD71" s="24"/>
      <c r="AE71" s="25"/>
      <c r="AF71" s="24"/>
      <c r="AG71" s="37"/>
      <c r="AH71" s="37"/>
      <c r="AI71" s="37"/>
      <c r="AJ71" s="37"/>
      <c r="AK71" s="38"/>
      <c r="AL71" s="25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1:66" s="11" customFormat="1" ht="21" thickBot="1">
      <c r="A72" s="67"/>
      <c r="B72" s="358" t="s">
        <v>134</v>
      </c>
      <c r="C72" s="325" t="s">
        <v>119</v>
      </c>
      <c r="D72" s="348">
        <v>808180</v>
      </c>
      <c r="E72" s="326">
        <v>808180</v>
      </c>
      <c r="F72" s="327"/>
      <c r="G72" s="383">
        <f t="shared" si="0"/>
        <v>100</v>
      </c>
      <c r="H72" s="328"/>
      <c r="I72" s="329"/>
      <c r="J72" s="330">
        <v>808180</v>
      </c>
      <c r="K72" s="332">
        <v>0</v>
      </c>
      <c r="L72" s="330">
        <v>0</v>
      </c>
      <c r="M72" s="24"/>
      <c r="N72" s="23"/>
      <c r="O72" s="23"/>
      <c r="P72" s="23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48"/>
      <c r="AB72" s="49"/>
      <c r="AC72" s="49"/>
      <c r="AD72" s="24"/>
      <c r="AE72" s="25"/>
      <c r="AF72" s="24"/>
      <c r="AG72" s="37"/>
      <c r="AH72" s="37"/>
      <c r="AI72" s="37"/>
      <c r="AJ72" s="37"/>
      <c r="AK72" s="38"/>
      <c r="AL72" s="25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1:66" s="11" customFormat="1" ht="20.25">
      <c r="A73" s="67"/>
      <c r="B73" s="355" t="s">
        <v>42</v>
      </c>
      <c r="C73" s="324" t="s">
        <v>87</v>
      </c>
      <c r="D73" s="314"/>
      <c r="E73" s="304"/>
      <c r="F73" s="305"/>
      <c r="G73" s="306"/>
      <c r="H73" s="307"/>
      <c r="I73" s="308"/>
      <c r="J73" s="304"/>
      <c r="K73" s="303"/>
      <c r="L73" s="304"/>
      <c r="M73" s="24"/>
      <c r="N73" s="23"/>
      <c r="O73" s="23"/>
      <c r="P73" s="23"/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48"/>
      <c r="AB73" s="49"/>
      <c r="AC73" s="49"/>
      <c r="AD73" s="24"/>
      <c r="AE73" s="25"/>
      <c r="AF73" s="24"/>
      <c r="AG73" s="37"/>
      <c r="AH73" s="37"/>
      <c r="AI73" s="37"/>
      <c r="AJ73" s="37"/>
      <c r="AK73" s="38"/>
      <c r="AL73" s="25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1:66" s="11" customFormat="1" ht="20.25">
      <c r="A74" s="67"/>
      <c r="B74" s="202"/>
      <c r="C74" s="320" t="s">
        <v>88</v>
      </c>
      <c r="D74" s="335">
        <f>D75+D76+D77+D78</f>
        <v>2557000</v>
      </c>
      <c r="E74" s="187">
        <f>E75+E76+E77+E78</f>
        <v>2298520</v>
      </c>
      <c r="F74" s="250"/>
      <c r="G74" s="380">
        <f>E74/D74*100</f>
        <v>89.89127884239343</v>
      </c>
      <c r="H74" s="188"/>
      <c r="I74" s="251"/>
      <c r="J74" s="187">
        <f>J75+J76+J77+J78</f>
        <v>2553520</v>
      </c>
      <c r="K74" s="224">
        <f>K76</f>
        <v>0</v>
      </c>
      <c r="L74" s="187">
        <f>L76</f>
        <v>255000</v>
      </c>
      <c r="M74" s="24"/>
      <c r="N74" s="23"/>
      <c r="O74" s="23"/>
      <c r="P74" s="23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48"/>
      <c r="AB74" s="49"/>
      <c r="AC74" s="49"/>
      <c r="AD74" s="24"/>
      <c r="AE74" s="25"/>
      <c r="AF74" s="24"/>
      <c r="AG74" s="37"/>
      <c r="AH74" s="37"/>
      <c r="AI74" s="37"/>
      <c r="AJ74" s="37"/>
      <c r="AK74" s="38"/>
      <c r="AL74" s="25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</row>
    <row r="75" spans="1:66" s="11" customFormat="1" ht="20.25">
      <c r="A75" s="67"/>
      <c r="B75" s="202" t="s">
        <v>135</v>
      </c>
      <c r="C75" s="321" t="s">
        <v>98</v>
      </c>
      <c r="D75" s="333">
        <v>807000</v>
      </c>
      <c r="E75" s="222">
        <v>807000</v>
      </c>
      <c r="F75" s="252"/>
      <c r="G75" s="381">
        <f>E75/D75*100</f>
        <v>100</v>
      </c>
      <c r="H75" s="221"/>
      <c r="I75" s="253"/>
      <c r="J75" s="222">
        <v>807000</v>
      </c>
      <c r="K75" s="225">
        <v>0</v>
      </c>
      <c r="L75" s="222">
        <v>0</v>
      </c>
      <c r="M75" s="24"/>
      <c r="N75" s="215"/>
      <c r="O75" s="23"/>
      <c r="P75" s="23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48"/>
      <c r="AB75" s="49"/>
      <c r="AC75" s="49"/>
      <c r="AD75" s="24"/>
      <c r="AE75" s="25"/>
      <c r="AF75" s="24"/>
      <c r="AG75" s="37"/>
      <c r="AH75" s="37"/>
      <c r="AI75" s="37"/>
      <c r="AJ75" s="37"/>
      <c r="AK75" s="38"/>
      <c r="AL75" s="25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</row>
    <row r="76" spans="1:66" s="11" customFormat="1" ht="22.5" customHeight="1">
      <c r="A76" s="67"/>
      <c r="B76" s="201" t="s">
        <v>136</v>
      </c>
      <c r="C76" s="322" t="s">
        <v>99</v>
      </c>
      <c r="D76" s="333">
        <v>340000</v>
      </c>
      <c r="E76" s="226">
        <v>85000</v>
      </c>
      <c r="F76" s="254"/>
      <c r="G76" s="381">
        <f>E76/D76*100</f>
        <v>25</v>
      </c>
      <c r="H76" s="227"/>
      <c r="I76" s="227"/>
      <c r="J76" s="226">
        <v>340000</v>
      </c>
      <c r="K76" s="227">
        <v>0</v>
      </c>
      <c r="L76" s="226">
        <v>255000</v>
      </c>
      <c r="M76" s="24"/>
      <c r="N76" s="215"/>
      <c r="O76" s="23"/>
      <c r="P76" s="23"/>
      <c r="Q76" s="23"/>
      <c r="R76" s="23"/>
      <c r="S76" s="23"/>
      <c r="T76" s="24"/>
      <c r="U76" s="24"/>
      <c r="V76" s="24"/>
      <c r="W76" s="24"/>
      <c r="X76" s="24"/>
      <c r="Y76" s="24"/>
      <c r="Z76" s="24"/>
      <c r="AA76" s="48"/>
      <c r="AB76" s="49"/>
      <c r="AC76" s="49"/>
      <c r="AD76" s="24"/>
      <c r="AE76" s="25"/>
      <c r="AF76" s="24"/>
      <c r="AG76" s="37"/>
      <c r="AH76" s="37"/>
      <c r="AI76" s="37"/>
      <c r="AJ76" s="37"/>
      <c r="AK76" s="38"/>
      <c r="AL76" s="25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</row>
    <row r="77" spans="1:66" s="11" customFormat="1" ht="20.25">
      <c r="A77" s="67"/>
      <c r="B77" s="202" t="s">
        <v>137</v>
      </c>
      <c r="C77" s="322" t="s">
        <v>100</v>
      </c>
      <c r="D77" s="333">
        <v>410000</v>
      </c>
      <c r="E77" s="222">
        <v>410000</v>
      </c>
      <c r="F77" s="252"/>
      <c r="G77" s="381">
        <f>E77/D77*100</f>
        <v>100</v>
      </c>
      <c r="H77" s="221"/>
      <c r="I77" s="253"/>
      <c r="J77" s="222">
        <v>410000</v>
      </c>
      <c r="K77" s="225">
        <v>0</v>
      </c>
      <c r="L77" s="222">
        <v>0</v>
      </c>
      <c r="M77" s="24"/>
      <c r="N77" s="215"/>
      <c r="O77" s="23"/>
      <c r="P77" s="23"/>
      <c r="Q77" s="23"/>
      <c r="R77" s="23"/>
      <c r="S77" s="23"/>
      <c r="T77" s="24"/>
      <c r="U77" s="24"/>
      <c r="V77" s="24"/>
      <c r="W77" s="24"/>
      <c r="X77" s="24"/>
      <c r="Y77" s="24"/>
      <c r="Z77" s="24"/>
      <c r="AA77" s="48"/>
      <c r="AB77" s="49"/>
      <c r="AC77" s="49"/>
      <c r="AD77" s="24"/>
      <c r="AE77" s="25"/>
      <c r="AF77" s="24"/>
      <c r="AG77" s="37"/>
      <c r="AH77" s="37"/>
      <c r="AI77" s="37"/>
      <c r="AJ77" s="37"/>
      <c r="AK77" s="38"/>
      <c r="AL77" s="25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</row>
    <row r="78" spans="1:66" s="11" customFormat="1" ht="21" thickBot="1">
      <c r="A78" s="67"/>
      <c r="B78" s="201" t="s">
        <v>138</v>
      </c>
      <c r="C78" s="325" t="s">
        <v>120</v>
      </c>
      <c r="D78" s="334">
        <v>1000000</v>
      </c>
      <c r="E78" s="330">
        <v>996520</v>
      </c>
      <c r="F78" s="327"/>
      <c r="G78" s="384">
        <f>E78/D78*100</f>
        <v>99.652</v>
      </c>
      <c r="H78" s="332"/>
      <c r="I78" s="332"/>
      <c r="J78" s="330">
        <v>996520</v>
      </c>
      <c r="K78" s="332">
        <v>0</v>
      </c>
      <c r="L78" s="330">
        <v>0</v>
      </c>
      <c r="M78" s="24"/>
      <c r="N78" s="215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48"/>
      <c r="AB78" s="49"/>
      <c r="AC78" s="49"/>
      <c r="AD78" s="24"/>
      <c r="AE78" s="25"/>
      <c r="AF78" s="24"/>
      <c r="AG78" s="37"/>
      <c r="AH78" s="37"/>
      <c r="AI78" s="37"/>
      <c r="AJ78" s="37"/>
      <c r="AK78" s="38"/>
      <c r="AL78" s="25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1:66" s="11" customFormat="1" ht="20.25">
      <c r="A79" s="67"/>
      <c r="B79" s="354" t="s">
        <v>57</v>
      </c>
      <c r="C79" s="349" t="s">
        <v>90</v>
      </c>
      <c r="D79" s="302"/>
      <c r="E79" s="337"/>
      <c r="F79" s="338"/>
      <c r="G79" s="339"/>
      <c r="H79" s="340"/>
      <c r="I79" s="340"/>
      <c r="J79" s="337"/>
      <c r="K79" s="395"/>
      <c r="L79" s="337"/>
      <c r="M79" s="24"/>
      <c r="N79" s="23"/>
      <c r="O79" s="23"/>
      <c r="P79" s="23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48"/>
      <c r="AB79" s="49"/>
      <c r="AC79" s="49"/>
      <c r="AD79" s="24"/>
      <c r="AE79" s="25"/>
      <c r="AF79" s="24"/>
      <c r="AG79" s="37"/>
      <c r="AH79" s="37"/>
      <c r="AI79" s="37"/>
      <c r="AJ79" s="37"/>
      <c r="AK79" s="38"/>
      <c r="AL79" s="25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</row>
    <row r="80" spans="1:66" s="11" customFormat="1" ht="20.25">
      <c r="A80" s="67"/>
      <c r="B80" s="353"/>
      <c r="C80" s="350" t="s">
        <v>89</v>
      </c>
      <c r="D80" s="335">
        <f>D81+D82+D83+D84+D85+D86+D87+D88+D89+D90+D91+D92</f>
        <v>3702126</v>
      </c>
      <c r="E80" s="131">
        <f>E81+E82+E83+E84+E85+E86+E88+E89+E90+E91+E92+E87</f>
        <v>3702126</v>
      </c>
      <c r="F80" s="270"/>
      <c r="G80" s="378">
        <f aca="true" t="shared" si="1" ref="G80:G93">E80/D80*100</f>
        <v>100</v>
      </c>
      <c r="H80" s="212"/>
      <c r="I80" s="212"/>
      <c r="J80" s="131">
        <f>J81+J82+J83+J84+J85+J86+J87+J88+J89+J90+J91+J92</f>
        <v>3702126</v>
      </c>
      <c r="K80" s="336">
        <v>0</v>
      </c>
      <c r="L80" s="131">
        <v>0</v>
      </c>
      <c r="M80" s="24"/>
      <c r="N80" s="23"/>
      <c r="O80" s="23"/>
      <c r="P80" s="23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48"/>
      <c r="AB80" s="49"/>
      <c r="AC80" s="49"/>
      <c r="AD80" s="24"/>
      <c r="AE80" s="25"/>
      <c r="AF80" s="24"/>
      <c r="AG80" s="37"/>
      <c r="AH80" s="37"/>
      <c r="AI80" s="37"/>
      <c r="AJ80" s="37"/>
      <c r="AK80" s="38"/>
      <c r="AL80" s="25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</row>
    <row r="81" spans="1:66" s="11" customFormat="1" ht="40.5">
      <c r="A81" s="67"/>
      <c r="B81" s="105" t="s">
        <v>139</v>
      </c>
      <c r="C81" s="351" t="s">
        <v>101</v>
      </c>
      <c r="D81" s="333">
        <v>600257</v>
      </c>
      <c r="E81" s="222">
        <v>600257</v>
      </c>
      <c r="F81" s="252"/>
      <c r="G81" s="367">
        <f t="shared" si="1"/>
        <v>100</v>
      </c>
      <c r="H81" s="221"/>
      <c r="I81" s="253"/>
      <c r="J81" s="222">
        <v>600257</v>
      </c>
      <c r="K81" s="312">
        <v>0</v>
      </c>
      <c r="L81" s="222">
        <v>0</v>
      </c>
      <c r="M81" s="24"/>
      <c r="N81" s="23"/>
      <c r="O81" s="23"/>
      <c r="P81" s="23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48"/>
      <c r="AB81" s="49"/>
      <c r="AC81" s="49"/>
      <c r="AD81" s="24"/>
      <c r="AE81" s="25"/>
      <c r="AF81" s="24"/>
      <c r="AG81" s="37"/>
      <c r="AH81" s="37"/>
      <c r="AI81" s="37"/>
      <c r="AJ81" s="37"/>
      <c r="AK81" s="38"/>
      <c r="AL81" s="25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1:66" s="11" customFormat="1" ht="60.75">
      <c r="A82" s="67"/>
      <c r="B82" s="105" t="s">
        <v>140</v>
      </c>
      <c r="C82" s="351" t="s">
        <v>121</v>
      </c>
      <c r="D82" s="333">
        <v>186090</v>
      </c>
      <c r="E82" s="222">
        <v>186090</v>
      </c>
      <c r="F82" s="252"/>
      <c r="G82" s="367">
        <f t="shared" si="1"/>
        <v>100</v>
      </c>
      <c r="H82" s="221"/>
      <c r="I82" s="225"/>
      <c r="J82" s="222">
        <v>186090</v>
      </c>
      <c r="K82" s="312">
        <v>0</v>
      </c>
      <c r="L82" s="222">
        <v>0</v>
      </c>
      <c r="M82" s="24"/>
      <c r="N82" s="23"/>
      <c r="O82" s="23"/>
      <c r="P82" s="23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48"/>
      <c r="AB82" s="49"/>
      <c r="AC82" s="49"/>
      <c r="AD82" s="24"/>
      <c r="AE82" s="25"/>
      <c r="AF82" s="24"/>
      <c r="AG82" s="37"/>
      <c r="AH82" s="37"/>
      <c r="AI82" s="37"/>
      <c r="AJ82" s="37"/>
      <c r="AK82" s="38"/>
      <c r="AL82" s="25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1:66" s="11" customFormat="1" ht="40.5">
      <c r="A83" s="67"/>
      <c r="B83" s="105" t="s">
        <v>141</v>
      </c>
      <c r="C83" s="351" t="s">
        <v>152</v>
      </c>
      <c r="D83" s="333">
        <v>1171750</v>
      </c>
      <c r="E83" s="222">
        <v>1171750</v>
      </c>
      <c r="F83" s="252"/>
      <c r="G83" s="367">
        <f t="shared" si="1"/>
        <v>100</v>
      </c>
      <c r="H83" s="221"/>
      <c r="I83" s="225"/>
      <c r="J83" s="222">
        <v>1171750</v>
      </c>
      <c r="K83" s="312">
        <v>0</v>
      </c>
      <c r="L83" s="222">
        <v>0</v>
      </c>
      <c r="M83" s="24"/>
      <c r="N83" s="23"/>
      <c r="O83" s="23"/>
      <c r="P83" s="2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48"/>
      <c r="AB83" s="49"/>
      <c r="AC83" s="49"/>
      <c r="AD83" s="24"/>
      <c r="AE83" s="25"/>
      <c r="AF83" s="24"/>
      <c r="AG83" s="37"/>
      <c r="AH83" s="37"/>
      <c r="AI83" s="37"/>
      <c r="AJ83" s="37"/>
      <c r="AK83" s="38"/>
      <c r="AL83" s="25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</row>
    <row r="84" spans="1:66" s="11" customFormat="1" ht="60.75">
      <c r="A84" s="67"/>
      <c r="B84" s="105" t="s">
        <v>142</v>
      </c>
      <c r="C84" s="351" t="s">
        <v>122</v>
      </c>
      <c r="D84" s="333">
        <v>95725</v>
      </c>
      <c r="E84" s="222">
        <v>95725</v>
      </c>
      <c r="F84" s="252"/>
      <c r="G84" s="367">
        <f t="shared" si="1"/>
        <v>100</v>
      </c>
      <c r="H84" s="221"/>
      <c r="I84" s="225"/>
      <c r="J84" s="222">
        <v>95725</v>
      </c>
      <c r="K84" s="312">
        <v>0</v>
      </c>
      <c r="L84" s="222">
        <v>0</v>
      </c>
      <c r="M84" s="24"/>
      <c r="N84" s="23"/>
      <c r="O84" s="23"/>
      <c r="P84" s="23"/>
      <c r="Q84" s="23"/>
      <c r="R84" s="23"/>
      <c r="S84" s="23"/>
      <c r="T84" s="24"/>
      <c r="U84" s="24"/>
      <c r="V84" s="24"/>
      <c r="W84" s="24"/>
      <c r="X84" s="24"/>
      <c r="Y84" s="24"/>
      <c r="Z84" s="24"/>
      <c r="AA84" s="48"/>
      <c r="AB84" s="49"/>
      <c r="AC84" s="49"/>
      <c r="AD84" s="24"/>
      <c r="AE84" s="25"/>
      <c r="AF84" s="24"/>
      <c r="AG84" s="37"/>
      <c r="AH84" s="37"/>
      <c r="AI84" s="37"/>
      <c r="AJ84" s="37"/>
      <c r="AK84" s="38"/>
      <c r="AL84" s="25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2:67" s="11" customFormat="1" ht="40.5">
      <c r="B85" s="198" t="s">
        <v>143</v>
      </c>
      <c r="C85" s="351" t="s">
        <v>103</v>
      </c>
      <c r="D85" s="359">
        <v>418765</v>
      </c>
      <c r="E85" s="359">
        <v>418765</v>
      </c>
      <c r="F85" s="385"/>
      <c r="G85" s="366">
        <f t="shared" si="1"/>
        <v>100</v>
      </c>
      <c r="H85" s="386"/>
      <c r="I85" s="388"/>
      <c r="J85" s="366">
        <v>418765</v>
      </c>
      <c r="K85" s="396">
        <v>0</v>
      </c>
      <c r="L85" s="366">
        <v>0</v>
      </c>
      <c r="M85" s="77"/>
      <c r="N85" s="24"/>
      <c r="O85" s="23"/>
      <c r="P85" s="23"/>
      <c r="Q85" s="23"/>
      <c r="R85" s="23"/>
      <c r="S85" s="23"/>
      <c r="T85" s="23"/>
      <c r="U85" s="24"/>
      <c r="V85" s="24"/>
      <c r="W85" s="24"/>
      <c r="X85" s="24"/>
      <c r="Y85" s="24"/>
      <c r="Z85" s="24"/>
      <c r="AA85" s="24"/>
      <c r="AB85" s="48"/>
      <c r="AC85" s="49"/>
      <c r="AD85" s="49"/>
      <c r="AE85" s="24"/>
      <c r="AF85" s="25"/>
      <c r="AG85" s="24"/>
      <c r="AH85" s="37"/>
      <c r="AI85" s="37"/>
      <c r="AJ85" s="37"/>
      <c r="AK85" s="37"/>
      <c r="AL85" s="38"/>
      <c r="AM85" s="25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</row>
    <row r="86" spans="2:67" s="11" customFormat="1" ht="40.5">
      <c r="B86" s="198" t="s">
        <v>144</v>
      </c>
      <c r="C86" s="351" t="s">
        <v>102</v>
      </c>
      <c r="D86" s="366">
        <v>279216</v>
      </c>
      <c r="E86" s="359">
        <v>279216</v>
      </c>
      <c r="F86" s="388"/>
      <c r="G86" s="366">
        <f t="shared" si="1"/>
        <v>100</v>
      </c>
      <c r="H86" s="386"/>
      <c r="I86" s="388"/>
      <c r="J86" s="366">
        <v>279216</v>
      </c>
      <c r="K86" s="396">
        <v>0</v>
      </c>
      <c r="L86" s="366">
        <v>0</v>
      </c>
      <c r="M86" s="77"/>
      <c r="N86" s="24"/>
      <c r="O86" s="23"/>
      <c r="P86" s="23"/>
      <c r="Q86" s="23"/>
      <c r="R86" s="23"/>
      <c r="S86" s="23"/>
      <c r="T86" s="23"/>
      <c r="U86" s="24"/>
      <c r="V86" s="24"/>
      <c r="W86" s="24"/>
      <c r="X86" s="24"/>
      <c r="Y86" s="24"/>
      <c r="Z86" s="24"/>
      <c r="AA86" s="24"/>
      <c r="AB86" s="48"/>
      <c r="AC86" s="49"/>
      <c r="AD86" s="49"/>
      <c r="AE86" s="24"/>
      <c r="AF86" s="25"/>
      <c r="AG86" s="24"/>
      <c r="AH86" s="37"/>
      <c r="AI86" s="37"/>
      <c r="AJ86" s="37"/>
      <c r="AK86" s="37"/>
      <c r="AL86" s="38"/>
      <c r="AM86" s="25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</row>
    <row r="87" spans="2:67" s="11" customFormat="1" ht="40.5">
      <c r="B87" s="198" t="s">
        <v>145</v>
      </c>
      <c r="C87" s="321" t="s">
        <v>104</v>
      </c>
      <c r="D87" s="359">
        <v>285380</v>
      </c>
      <c r="E87" s="359">
        <v>285380</v>
      </c>
      <c r="F87" s="388"/>
      <c r="G87" s="366">
        <f t="shared" si="1"/>
        <v>100</v>
      </c>
      <c r="H87" s="386"/>
      <c r="I87" s="388"/>
      <c r="J87" s="366">
        <v>285380</v>
      </c>
      <c r="K87" s="396">
        <v>0</v>
      </c>
      <c r="L87" s="366">
        <v>0</v>
      </c>
      <c r="M87" s="77"/>
      <c r="N87" s="24"/>
      <c r="O87" s="23"/>
      <c r="P87" s="23"/>
      <c r="Q87" s="23"/>
      <c r="R87" s="23"/>
      <c r="S87" s="23"/>
      <c r="T87" s="23"/>
      <c r="U87" s="24"/>
      <c r="V87" s="24"/>
      <c r="W87" s="24"/>
      <c r="X87" s="24"/>
      <c r="Y87" s="24"/>
      <c r="Z87" s="24"/>
      <c r="AA87" s="24"/>
      <c r="AB87" s="48"/>
      <c r="AC87" s="49"/>
      <c r="AD87" s="49"/>
      <c r="AE87" s="24"/>
      <c r="AF87" s="25"/>
      <c r="AG87" s="24"/>
      <c r="AH87" s="37"/>
      <c r="AI87" s="37"/>
      <c r="AJ87" s="37"/>
      <c r="AK87" s="37"/>
      <c r="AL87" s="38"/>
      <c r="AM87" s="25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</row>
    <row r="88" spans="1:66" s="11" customFormat="1" ht="101.25">
      <c r="A88" s="67"/>
      <c r="B88" s="105" t="s">
        <v>146</v>
      </c>
      <c r="C88" s="351" t="s">
        <v>153</v>
      </c>
      <c r="D88" s="359">
        <v>226915</v>
      </c>
      <c r="E88" s="366">
        <v>226915</v>
      </c>
      <c r="F88" s="388"/>
      <c r="G88" s="366">
        <f t="shared" si="1"/>
        <v>100</v>
      </c>
      <c r="H88" s="386"/>
      <c r="I88" s="387"/>
      <c r="J88" s="366">
        <v>226915</v>
      </c>
      <c r="K88" s="396">
        <v>0</v>
      </c>
      <c r="L88" s="366">
        <v>0</v>
      </c>
      <c r="M88" s="24"/>
      <c r="N88" s="23"/>
      <c r="O88" s="23"/>
      <c r="P88" s="23"/>
      <c r="Q88" s="23"/>
      <c r="R88" s="23"/>
      <c r="S88" s="23"/>
      <c r="T88" s="24"/>
      <c r="U88" s="24"/>
      <c r="V88" s="24"/>
      <c r="W88" s="24"/>
      <c r="X88" s="24"/>
      <c r="Y88" s="24"/>
      <c r="Z88" s="24"/>
      <c r="AA88" s="48"/>
      <c r="AB88" s="49"/>
      <c r="AC88" s="49"/>
      <c r="AD88" s="24"/>
      <c r="AE88" s="25"/>
      <c r="AF88" s="24"/>
      <c r="AG88" s="37"/>
      <c r="AH88" s="37"/>
      <c r="AI88" s="37"/>
      <c r="AJ88" s="37"/>
      <c r="AK88" s="38"/>
      <c r="AL88" s="25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1:66" s="11" customFormat="1" ht="20.25">
      <c r="A89" s="67"/>
      <c r="B89" s="105" t="s">
        <v>147</v>
      </c>
      <c r="C89" s="352" t="s">
        <v>123</v>
      </c>
      <c r="D89" s="360">
        <v>190750</v>
      </c>
      <c r="E89" s="389">
        <v>190750</v>
      </c>
      <c r="F89" s="390"/>
      <c r="G89" s="389">
        <f t="shared" si="1"/>
        <v>100</v>
      </c>
      <c r="H89" s="391"/>
      <c r="I89" s="392"/>
      <c r="J89" s="389">
        <v>190750</v>
      </c>
      <c r="K89" s="397">
        <v>0</v>
      </c>
      <c r="L89" s="389">
        <v>0</v>
      </c>
      <c r="M89" s="24"/>
      <c r="N89" s="23"/>
      <c r="O89" s="23"/>
      <c r="P89" s="23"/>
      <c r="Q89" s="23"/>
      <c r="R89" s="23"/>
      <c r="S89" s="23"/>
      <c r="T89" s="24"/>
      <c r="U89" s="24"/>
      <c r="V89" s="24"/>
      <c r="W89" s="24"/>
      <c r="X89" s="24"/>
      <c r="Y89" s="24"/>
      <c r="Z89" s="24"/>
      <c r="AA89" s="48"/>
      <c r="AB89" s="49"/>
      <c r="AC89" s="49"/>
      <c r="AD89" s="24"/>
      <c r="AE89" s="25"/>
      <c r="AF89" s="24"/>
      <c r="AG89" s="37"/>
      <c r="AH89" s="37"/>
      <c r="AI89" s="37"/>
      <c r="AJ89" s="37"/>
      <c r="AK89" s="38"/>
      <c r="AL89" s="25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1:66" s="11" customFormat="1" ht="40.5">
      <c r="A90" s="67"/>
      <c r="B90" s="105" t="s">
        <v>148</v>
      </c>
      <c r="C90" s="352" t="s">
        <v>124</v>
      </c>
      <c r="D90" s="360">
        <v>184883</v>
      </c>
      <c r="E90" s="389">
        <v>184883</v>
      </c>
      <c r="F90" s="390"/>
      <c r="G90" s="389">
        <f t="shared" si="1"/>
        <v>100</v>
      </c>
      <c r="H90" s="391"/>
      <c r="I90" s="392"/>
      <c r="J90" s="389">
        <v>184883</v>
      </c>
      <c r="K90" s="397">
        <v>0</v>
      </c>
      <c r="L90" s="389">
        <v>0</v>
      </c>
      <c r="M90" s="24"/>
      <c r="N90" s="23"/>
      <c r="O90" s="23"/>
      <c r="P90" s="23"/>
      <c r="Q90" s="23"/>
      <c r="R90" s="23"/>
      <c r="S90" s="23"/>
      <c r="T90" s="24"/>
      <c r="U90" s="24"/>
      <c r="V90" s="24"/>
      <c r="W90" s="24"/>
      <c r="X90" s="24"/>
      <c r="Y90" s="24"/>
      <c r="Z90" s="24"/>
      <c r="AA90" s="48"/>
      <c r="AB90" s="49"/>
      <c r="AC90" s="49"/>
      <c r="AD90" s="24"/>
      <c r="AE90" s="25"/>
      <c r="AF90" s="24"/>
      <c r="AG90" s="37"/>
      <c r="AH90" s="37"/>
      <c r="AI90" s="37"/>
      <c r="AJ90" s="37"/>
      <c r="AK90" s="38"/>
      <c r="AL90" s="25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1:66" s="11" customFormat="1" ht="40.5">
      <c r="A91" s="67"/>
      <c r="B91" s="105" t="s">
        <v>149</v>
      </c>
      <c r="C91" s="351" t="s">
        <v>125</v>
      </c>
      <c r="D91" s="359">
        <v>22500</v>
      </c>
      <c r="E91" s="366">
        <v>22500</v>
      </c>
      <c r="F91" s="388"/>
      <c r="G91" s="366">
        <f t="shared" si="1"/>
        <v>100</v>
      </c>
      <c r="H91" s="386"/>
      <c r="I91" s="387"/>
      <c r="J91" s="366">
        <v>22500</v>
      </c>
      <c r="K91" s="396">
        <v>0</v>
      </c>
      <c r="L91" s="366">
        <v>0</v>
      </c>
      <c r="M91" s="24"/>
      <c r="N91" s="23"/>
      <c r="O91" s="23"/>
      <c r="P91" s="23"/>
      <c r="Q91" s="23"/>
      <c r="R91" s="23"/>
      <c r="S91" s="23"/>
      <c r="T91" s="24"/>
      <c r="U91" s="24"/>
      <c r="V91" s="24"/>
      <c r="W91" s="24"/>
      <c r="X91" s="24"/>
      <c r="Y91" s="24"/>
      <c r="Z91" s="24"/>
      <c r="AA91" s="48"/>
      <c r="AB91" s="49"/>
      <c r="AC91" s="49"/>
      <c r="AD91" s="24"/>
      <c r="AE91" s="25"/>
      <c r="AF91" s="24"/>
      <c r="AG91" s="37"/>
      <c r="AH91" s="37"/>
      <c r="AI91" s="37"/>
      <c r="AJ91" s="37"/>
      <c r="AK91" s="38"/>
      <c r="AL91" s="25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1:66" s="11" customFormat="1" ht="21" thickBot="1">
      <c r="A92" s="67"/>
      <c r="B92" s="106" t="s">
        <v>150</v>
      </c>
      <c r="C92" s="364" t="s">
        <v>154</v>
      </c>
      <c r="D92" s="363">
        <v>39895</v>
      </c>
      <c r="E92" s="393">
        <v>39895</v>
      </c>
      <c r="F92" s="394"/>
      <c r="G92" s="393">
        <f t="shared" si="1"/>
        <v>100</v>
      </c>
      <c r="H92" s="394"/>
      <c r="I92" s="394"/>
      <c r="J92" s="398">
        <v>39895</v>
      </c>
      <c r="K92" s="394"/>
      <c r="L92" s="393">
        <v>0</v>
      </c>
      <c r="M92" s="24"/>
      <c r="N92" s="23"/>
      <c r="O92" s="23"/>
      <c r="P92" s="23"/>
      <c r="Q92" s="23"/>
      <c r="R92" s="23"/>
      <c r="S92" s="23"/>
      <c r="T92" s="24"/>
      <c r="U92" s="24"/>
      <c r="V92" s="24"/>
      <c r="W92" s="24"/>
      <c r="X92" s="24"/>
      <c r="Y92" s="24"/>
      <c r="Z92" s="24"/>
      <c r="AA92" s="48"/>
      <c r="AB92" s="49"/>
      <c r="AC92" s="49"/>
      <c r="AD92" s="24"/>
      <c r="AE92" s="25"/>
      <c r="AF92" s="24"/>
      <c r="AG92" s="37"/>
      <c r="AH92" s="37"/>
      <c r="AI92" s="37"/>
      <c r="AJ92" s="37"/>
      <c r="AK92" s="38"/>
      <c r="AL92" s="25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1:66" s="20" customFormat="1" ht="21" thickBot="1">
      <c r="A93" s="67"/>
      <c r="B93" s="361"/>
      <c r="C93" s="362" t="s">
        <v>7</v>
      </c>
      <c r="D93" s="182">
        <f>D80+D74+D66+D61+D56</f>
        <v>29442941</v>
      </c>
      <c r="E93" s="181">
        <f>E80+E74+E66+E56+E61</f>
        <v>28756041.08</v>
      </c>
      <c r="F93" s="182" t="e">
        <f>F56+F58</f>
        <v>#REF!</v>
      </c>
      <c r="G93" s="277">
        <f t="shared" si="1"/>
        <v>97.66701322398464</v>
      </c>
      <c r="H93" s="182" t="e">
        <f>H56+H58</f>
        <v>#REF!</v>
      </c>
      <c r="I93" s="183" t="e">
        <f>I56+I58</f>
        <v>#REF!</v>
      </c>
      <c r="J93" s="181">
        <f>J80+J74+J66+J61+J56</f>
        <v>29409563.56</v>
      </c>
      <c r="K93" s="182">
        <v>0</v>
      </c>
      <c r="L93" s="181">
        <f>L56+L58+L61+L66+L76</f>
        <v>3486691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47"/>
      <c r="AB93" s="47"/>
      <c r="AC93" s="47"/>
      <c r="AD93" s="12"/>
      <c r="AE93" s="25"/>
      <c r="AF93" s="14"/>
      <c r="AG93" s="14"/>
      <c r="AH93" s="14"/>
      <c r="AI93" s="14"/>
      <c r="AJ93" s="14"/>
      <c r="AK93" s="14"/>
      <c r="AL93" s="31"/>
      <c r="AM93" s="31"/>
      <c r="AN93" s="31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2:66" s="67" customFormat="1" ht="60.75">
      <c r="B94" s="191"/>
      <c r="C94" s="216" t="s">
        <v>92</v>
      </c>
      <c r="D94" s="217">
        <f>D93+D98</f>
        <v>29788942</v>
      </c>
      <c r="E94" s="176"/>
      <c r="F94" s="176"/>
      <c r="G94" s="177"/>
      <c r="H94" s="176"/>
      <c r="I94" s="176"/>
      <c r="J94" s="176"/>
      <c r="K94" s="176"/>
      <c r="L94" s="176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47"/>
      <c r="AB94" s="47"/>
      <c r="AC94" s="47"/>
      <c r="AD94" s="12"/>
      <c r="AE94" s="25"/>
      <c r="AF94" s="14"/>
      <c r="AG94" s="14"/>
      <c r="AH94" s="14"/>
      <c r="AI94" s="14"/>
      <c r="AJ94" s="14"/>
      <c r="AK94" s="14"/>
      <c r="AL94" s="31"/>
      <c r="AM94" s="31"/>
      <c r="AN94" s="31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2:66" s="67" customFormat="1" ht="23.25">
      <c r="B95" s="85"/>
      <c r="C95" s="413" t="s">
        <v>151</v>
      </c>
      <c r="D95" s="406">
        <f>D96+D97+D98</f>
        <v>346001</v>
      </c>
      <c r="E95" s="83"/>
      <c r="F95" s="83"/>
      <c r="G95" s="84"/>
      <c r="H95" s="83"/>
      <c r="I95" s="83"/>
      <c r="J95" s="83"/>
      <c r="K95" s="83"/>
      <c r="L95" s="83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47"/>
      <c r="AB95" s="47"/>
      <c r="AC95" s="47"/>
      <c r="AD95" s="12"/>
      <c r="AE95" s="25"/>
      <c r="AF95" s="14"/>
      <c r="AG95" s="14"/>
      <c r="AH95" s="14"/>
      <c r="AI95" s="14"/>
      <c r="AJ95" s="14"/>
      <c r="AK95" s="14"/>
      <c r="AL95" s="31"/>
      <c r="AM95" s="31"/>
      <c r="AN95" s="31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2:66" s="67" customFormat="1" ht="37.5">
      <c r="B96" s="412" t="s">
        <v>18</v>
      </c>
      <c r="C96" s="411" t="s">
        <v>155</v>
      </c>
      <c r="D96" s="406">
        <f>D8+G16-E56-E66-E74-E80</f>
        <v>0</v>
      </c>
      <c r="E96" s="83"/>
      <c r="F96" s="83"/>
      <c r="G96" s="84"/>
      <c r="H96" s="83"/>
      <c r="I96" s="83"/>
      <c r="J96" s="83"/>
      <c r="K96" s="83"/>
      <c r="L96" s="83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47"/>
      <c r="AB96" s="47"/>
      <c r="AC96" s="47"/>
      <c r="AD96" s="12"/>
      <c r="AE96" s="25"/>
      <c r="AF96" s="14"/>
      <c r="AG96" s="14"/>
      <c r="AH96" s="14"/>
      <c r="AI96" s="14"/>
      <c r="AJ96" s="14"/>
      <c r="AK96" s="14"/>
      <c r="AL96" s="31"/>
      <c r="AM96" s="31"/>
      <c r="AN96" s="31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</row>
    <row r="97" spans="2:66" s="67" customFormat="1" ht="22.5">
      <c r="B97" s="412" t="s">
        <v>29</v>
      </c>
      <c r="C97" s="408" t="s">
        <v>156</v>
      </c>
      <c r="D97" s="406">
        <f>D9+G18-E61</f>
        <v>0</v>
      </c>
      <c r="E97" s="83"/>
      <c r="F97" s="83"/>
      <c r="G97" s="84"/>
      <c r="H97" s="83"/>
      <c r="I97" s="83"/>
      <c r="J97" s="83"/>
      <c r="K97" s="83"/>
      <c r="L97" s="83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47"/>
      <c r="AB97" s="47"/>
      <c r="AC97" s="47"/>
      <c r="AD97" s="12"/>
      <c r="AE97" s="25"/>
      <c r="AF97" s="14"/>
      <c r="AG97" s="14"/>
      <c r="AH97" s="14"/>
      <c r="AI97" s="14"/>
      <c r="AJ97" s="14"/>
      <c r="AK97" s="14"/>
      <c r="AL97" s="31"/>
      <c r="AM97" s="31"/>
      <c r="AN97" s="31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2:61" s="11" customFormat="1" ht="23.25">
      <c r="B98" s="412" t="s">
        <v>21</v>
      </c>
      <c r="C98" s="413" t="s">
        <v>91</v>
      </c>
      <c r="D98" s="414">
        <f>D10</f>
        <v>346001</v>
      </c>
      <c r="E98" s="207"/>
      <c r="F98" s="207"/>
      <c r="G98" s="309"/>
      <c r="H98" s="207"/>
      <c r="I98" s="207"/>
      <c r="J98" s="206"/>
      <c r="K98" s="206"/>
      <c r="L98" s="206"/>
      <c r="M98" s="28"/>
      <c r="N98" s="28"/>
      <c r="O98" s="28"/>
      <c r="P98" s="29"/>
      <c r="Q98" s="29"/>
      <c r="R98" s="29"/>
      <c r="S98" s="29"/>
      <c r="T98" s="30"/>
      <c r="U98" s="30"/>
      <c r="V98" s="30"/>
      <c r="W98" s="30"/>
      <c r="X98" s="30"/>
      <c r="Y98" s="30"/>
      <c r="Z98" s="30"/>
      <c r="AA98" s="31"/>
      <c r="AB98" s="31"/>
      <c r="AC98" s="31"/>
      <c r="AD98" s="31"/>
      <c r="AE98" s="25"/>
      <c r="AF98" s="29"/>
      <c r="AG98" s="29"/>
      <c r="AH98" s="29"/>
      <c r="AI98" s="29"/>
      <c r="AJ98" s="32"/>
      <c r="AK98" s="29"/>
      <c r="AL98" s="36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</row>
    <row r="99" spans="2:61" s="11" customFormat="1" ht="23.25">
      <c r="B99" s="82"/>
      <c r="C99" s="424"/>
      <c r="D99" s="424"/>
      <c r="E99" s="424"/>
      <c r="F99" s="424"/>
      <c r="G99" s="424"/>
      <c r="H99" s="424"/>
      <c r="I99" s="424"/>
      <c r="J99" s="424"/>
      <c r="K99" s="424"/>
      <c r="L99" s="206"/>
      <c r="M99" s="28"/>
      <c r="N99" s="28"/>
      <c r="O99" s="28"/>
      <c r="P99" s="29"/>
      <c r="Q99" s="29"/>
      <c r="R99" s="29"/>
      <c r="S99" s="29"/>
      <c r="T99" s="30"/>
      <c r="U99" s="30"/>
      <c r="V99" s="30"/>
      <c r="W99" s="30"/>
      <c r="X99" s="30"/>
      <c r="Y99" s="30"/>
      <c r="Z99" s="30"/>
      <c r="AA99" s="31"/>
      <c r="AB99" s="31"/>
      <c r="AC99" s="31"/>
      <c r="AD99" s="31"/>
      <c r="AE99" s="25"/>
      <c r="AF99" s="29"/>
      <c r="AG99" s="29"/>
      <c r="AH99" s="29"/>
      <c r="AI99" s="29"/>
      <c r="AJ99" s="32"/>
      <c r="AK99" s="29"/>
      <c r="AL99" s="36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</row>
    <row r="100" spans="2:61" s="11" customFormat="1" ht="23.25">
      <c r="B100" s="82"/>
      <c r="C100" s="86"/>
      <c r="D100" s="214"/>
      <c r="E100" s="86"/>
      <c r="F100" s="86"/>
      <c r="G100" s="86"/>
      <c r="H100" s="86"/>
      <c r="I100" s="86"/>
      <c r="J100" s="86"/>
      <c r="K100" s="86"/>
      <c r="L100" s="206"/>
      <c r="M100" s="28"/>
      <c r="N100" s="28"/>
      <c r="O100" s="28"/>
      <c r="P100" s="29"/>
      <c r="Q100" s="29"/>
      <c r="R100" s="29"/>
      <c r="S100" s="29"/>
      <c r="T100" s="30"/>
      <c r="U100" s="30"/>
      <c r="V100" s="30"/>
      <c r="W100" s="30"/>
      <c r="X100" s="30"/>
      <c r="Y100" s="30"/>
      <c r="Z100" s="30"/>
      <c r="AA100" s="31"/>
      <c r="AB100" s="31"/>
      <c r="AC100" s="31"/>
      <c r="AD100" s="31"/>
      <c r="AE100" s="25"/>
      <c r="AF100" s="29"/>
      <c r="AG100" s="29"/>
      <c r="AH100" s="29"/>
      <c r="AI100" s="29"/>
      <c r="AJ100" s="32"/>
      <c r="AK100" s="29"/>
      <c r="AL100" s="36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</row>
    <row r="101" spans="2:61" s="11" customFormat="1" ht="47.25" customHeight="1">
      <c r="B101" s="82"/>
      <c r="C101" s="415" t="s">
        <v>159</v>
      </c>
      <c r="D101" s="415"/>
      <c r="E101" s="415"/>
      <c r="F101" s="415"/>
      <c r="G101" s="415"/>
      <c r="H101" s="415"/>
      <c r="I101" s="415"/>
      <c r="J101" s="415"/>
      <c r="K101" s="415"/>
      <c r="L101" s="415"/>
      <c r="M101" s="33"/>
      <c r="N101" s="33"/>
      <c r="O101" s="33"/>
      <c r="P101" s="10"/>
      <c r="Q101" s="10"/>
      <c r="R101" s="10"/>
      <c r="S101" s="10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10"/>
      <c r="AF101" s="10"/>
      <c r="AG101" s="10"/>
      <c r="AH101" s="10"/>
      <c r="AI101" s="32"/>
      <c r="AJ101" s="10"/>
      <c r="AK101" s="34"/>
      <c r="AL101" s="36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</row>
    <row r="102" spans="2:38" s="11" customFormat="1" ht="18" customHeight="1">
      <c r="B102" s="70"/>
      <c r="C102" s="75"/>
      <c r="D102" s="75"/>
      <c r="E102" s="75"/>
      <c r="F102" s="75"/>
      <c r="G102" s="75"/>
      <c r="H102" s="75"/>
      <c r="I102" s="75"/>
      <c r="J102" s="75"/>
      <c r="K102" s="74"/>
      <c r="L102" s="74"/>
      <c r="M102" s="33"/>
      <c r="N102" s="33"/>
      <c r="O102" s="33"/>
      <c r="P102" s="10"/>
      <c r="Q102" s="10"/>
      <c r="R102" s="10"/>
      <c r="S102" s="10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10"/>
      <c r="AF102" s="10"/>
      <c r="AG102" s="10"/>
      <c r="AH102" s="10"/>
      <c r="AI102" s="32"/>
      <c r="AJ102" s="10"/>
      <c r="AK102" s="34"/>
      <c r="AL102" s="10"/>
    </row>
    <row r="103" spans="2:38" s="11" customFormat="1" ht="18" customHeight="1">
      <c r="B103" s="70"/>
      <c r="C103" s="75"/>
      <c r="D103" s="75"/>
      <c r="E103" s="75"/>
      <c r="F103" s="75"/>
      <c r="G103" s="75"/>
      <c r="H103" s="75"/>
      <c r="I103" s="75"/>
      <c r="J103" s="75"/>
      <c r="K103" s="74"/>
      <c r="L103" s="74"/>
      <c r="M103" s="33"/>
      <c r="N103" s="33"/>
      <c r="O103" s="33"/>
      <c r="P103" s="10"/>
      <c r="Q103" s="10"/>
      <c r="R103" s="10"/>
      <c r="S103" s="10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10"/>
      <c r="AF103" s="10"/>
      <c r="AG103" s="10"/>
      <c r="AH103" s="10"/>
      <c r="AI103" s="32"/>
      <c r="AJ103" s="10"/>
      <c r="AK103" s="34"/>
      <c r="AL103" s="10"/>
    </row>
    <row r="104" spans="2:38" ht="18" customHeight="1">
      <c r="B104" s="70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8"/>
      <c r="N104" s="8"/>
      <c r="O104" s="8"/>
      <c r="P104" s="1"/>
      <c r="Q104" s="1"/>
      <c r="R104" s="1"/>
      <c r="S104" s="1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1"/>
      <c r="AF104" s="1"/>
      <c r="AG104" s="1"/>
      <c r="AH104" s="1"/>
      <c r="AI104" s="3"/>
      <c r="AJ104" s="1"/>
      <c r="AK104" s="4"/>
      <c r="AL104" s="1"/>
    </row>
    <row r="105" spans="2:38" ht="18" customHeight="1">
      <c r="B105" s="70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8"/>
      <c r="N105" s="8"/>
      <c r="O105" s="8"/>
      <c r="P105" s="1"/>
      <c r="Q105" s="1"/>
      <c r="R105" s="1"/>
      <c r="S105" s="1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1"/>
      <c r="AF105" s="1"/>
      <c r="AG105" s="1"/>
      <c r="AH105" s="1"/>
      <c r="AI105" s="3"/>
      <c r="AJ105" s="1"/>
      <c r="AK105" s="4"/>
      <c r="AL105" s="1"/>
    </row>
    <row r="106" spans="2:38" ht="18" customHeight="1">
      <c r="B106" s="70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8"/>
      <c r="N106" s="8"/>
      <c r="O106" s="8"/>
      <c r="P106" s="1"/>
      <c r="Q106" s="1"/>
      <c r="R106" s="1"/>
      <c r="S106" s="1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1"/>
      <c r="AF106" s="1"/>
      <c r="AG106" s="1"/>
      <c r="AH106" s="1"/>
      <c r="AI106" s="3"/>
      <c r="AJ106" s="1"/>
      <c r="AK106" s="4"/>
      <c r="AL106" s="1"/>
    </row>
    <row r="107" spans="2:15" ht="15.7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"/>
      <c r="N107" s="7"/>
      <c r="O107" s="7"/>
    </row>
    <row r="108" spans="2:15" ht="15.7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"/>
      <c r="N108" s="7"/>
      <c r="O108" s="7"/>
    </row>
    <row r="109" spans="2:15" ht="15.7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"/>
      <c r="N109" s="7"/>
      <c r="O109" s="7"/>
    </row>
    <row r="110" spans="2:15" ht="1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7"/>
      <c r="N110" s="7"/>
      <c r="O110" s="7"/>
    </row>
    <row r="111" spans="2:15" ht="15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7"/>
      <c r="N111" s="7"/>
      <c r="O111" s="7"/>
    </row>
    <row r="112" spans="2:15" ht="12.75">
      <c r="B112" s="6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6"/>
      <c r="N112" s="6"/>
      <c r="O112" s="6"/>
    </row>
    <row r="113" spans="2:15" ht="12.75">
      <c r="B113" s="6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6"/>
      <c r="N113" s="6"/>
      <c r="O113" s="6"/>
    </row>
    <row r="114" spans="2:15" ht="12.75">
      <c r="B114" s="6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6"/>
      <c r="N114" s="6"/>
      <c r="O114" s="6"/>
    </row>
    <row r="115" spans="2:15" ht="12.75">
      <c r="B115" s="6"/>
      <c r="C115" s="6"/>
      <c r="D115" s="6"/>
      <c r="E115" s="6"/>
      <c r="F115" s="6"/>
      <c r="H115" s="6"/>
      <c r="I115" s="6"/>
      <c r="J115" s="6"/>
      <c r="K115" s="6"/>
      <c r="L115" s="6"/>
      <c r="M115" s="6"/>
      <c r="N115" s="6"/>
      <c r="O115" s="6"/>
    </row>
    <row r="116" spans="2:15" ht="12.75">
      <c r="B116" s="6"/>
      <c r="C116" s="6"/>
      <c r="D116" s="6"/>
      <c r="E116" s="6"/>
      <c r="F116" s="6"/>
      <c r="H116" s="6"/>
      <c r="I116" s="6"/>
      <c r="J116" s="6"/>
      <c r="K116" s="6"/>
      <c r="L116" s="6"/>
      <c r="M116" s="6"/>
      <c r="N116" s="6"/>
      <c r="O116" s="6"/>
    </row>
    <row r="117" spans="13:15" ht="12.75">
      <c r="M117" s="5"/>
      <c r="N117" s="5"/>
      <c r="O117" s="5"/>
    </row>
    <row r="118" spans="13:15" ht="12.75">
      <c r="M118" s="5"/>
      <c r="N118" s="5"/>
      <c r="O118" s="5"/>
    </row>
    <row r="119" spans="13:15" ht="12.75">
      <c r="M119" s="5"/>
      <c r="N119" s="5"/>
      <c r="O119" s="5"/>
    </row>
    <row r="120" spans="13:15" ht="12.75">
      <c r="M120" s="5"/>
      <c r="N120" s="5"/>
      <c r="O120" s="5"/>
    </row>
    <row r="121" spans="13:15" ht="12.75">
      <c r="M121" s="5"/>
      <c r="N121" s="5"/>
      <c r="O121" s="5"/>
    </row>
    <row r="122" spans="13:15" ht="12.75">
      <c r="M122" s="5"/>
      <c r="N122" s="5"/>
      <c r="O122" s="5"/>
    </row>
    <row r="123" spans="13:15" ht="12.75">
      <c r="M123" s="5"/>
      <c r="N123" s="5"/>
      <c r="O123" s="5"/>
    </row>
  </sheetData>
  <sheetProtection/>
  <mergeCells count="37">
    <mergeCell ref="K16:L17"/>
    <mergeCell ref="K18:L18"/>
    <mergeCell ref="AL23:AN23"/>
    <mergeCell ref="AA21:AE21"/>
    <mergeCell ref="M23:O23"/>
    <mergeCell ref="P23:T23"/>
    <mergeCell ref="U23:W23"/>
    <mergeCell ref="X23:Z23"/>
    <mergeCell ref="AA23:AC23"/>
    <mergeCell ref="C101:L101"/>
    <mergeCell ref="B16:B17"/>
    <mergeCell ref="K19:L19"/>
    <mergeCell ref="C20:L20"/>
    <mergeCell ref="D19:E19"/>
    <mergeCell ref="C99:K99"/>
    <mergeCell ref="G19:J19"/>
    <mergeCell ref="D21:D23"/>
    <mergeCell ref="E21:E23"/>
    <mergeCell ref="D25:K25"/>
    <mergeCell ref="D43:D44"/>
    <mergeCell ref="G43:G44"/>
    <mergeCell ref="C16:C17"/>
    <mergeCell ref="G14:J14"/>
    <mergeCell ref="D16:E17"/>
    <mergeCell ref="D18:E18"/>
    <mergeCell ref="G18:J18"/>
    <mergeCell ref="D14:E14"/>
    <mergeCell ref="G16:J17"/>
    <mergeCell ref="J21:J23"/>
    <mergeCell ref="C2:M2"/>
    <mergeCell ref="C3:M3"/>
    <mergeCell ref="C4:M4"/>
    <mergeCell ref="G12:J12"/>
    <mergeCell ref="K12:L14"/>
    <mergeCell ref="G13:J13"/>
    <mergeCell ref="D12:E12"/>
    <mergeCell ref="D13:E13"/>
  </mergeCells>
  <printOptions/>
  <pageMargins left="0.1968503937007874" right="0.1968503937007874" top="0.1968503937007874" bottom="0.2755905511811024" header="0.5118110236220472" footer="0.5118110236220472"/>
  <pageSetup horizontalDpi="600" verticalDpi="600" orientation="portrait" paperSize="9" scale="46" r:id="rId1"/>
  <rowBreaks count="1" manualBreakCount="1">
    <brk id="101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k227</cp:lastModifiedBy>
  <cp:lastPrinted>2021-01-29T11:58:14Z</cp:lastPrinted>
  <dcterms:created xsi:type="dcterms:W3CDTF">1996-10-08T23:32:33Z</dcterms:created>
  <dcterms:modified xsi:type="dcterms:W3CDTF">2021-02-12T07:11:44Z</dcterms:modified>
  <cp:category/>
  <cp:version/>
  <cp:contentType/>
  <cp:contentStatus/>
</cp:coreProperties>
</file>