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9320" windowHeight="9690"/>
  </bookViews>
  <sheets>
    <sheet name="2020 год" sheetId="1" r:id="rId1"/>
  </sheets>
  <definedNames>
    <definedName name="_xlnm.Print_Titles" localSheetId="0">'2020 год'!$A:$A</definedName>
    <definedName name="_xlnm.Print_Area" localSheetId="0">'2020 год'!$A$1:$DL$23</definedName>
  </definedNames>
  <calcPr calcId="124519"/>
</workbook>
</file>

<file path=xl/calcChain.xml><?xml version="1.0" encoding="utf-8"?>
<calcChain xmlns="http://schemas.openxmlformats.org/spreadsheetml/2006/main">
  <c r="CE17" i="1"/>
  <c r="CD17"/>
  <c r="BU17" s="1"/>
  <c r="CC17"/>
  <c r="BV17"/>
  <c r="BT17"/>
  <c r="BA17"/>
  <c r="AZ17"/>
  <c r="AY17"/>
  <c r="AR17"/>
  <c r="AQ17"/>
  <c r="AP17"/>
  <c r="W17"/>
  <c r="V17"/>
  <c r="U17"/>
  <c r="L17"/>
  <c r="J17"/>
  <c r="H17"/>
  <c r="F17"/>
  <c r="E17"/>
  <c r="D17"/>
  <c r="I17" s="1"/>
  <c r="CE16"/>
  <c r="BV16" s="1"/>
  <c r="CD16"/>
  <c r="CC16"/>
  <c r="BT16" s="1"/>
  <c r="BU16"/>
  <c r="BA16"/>
  <c r="AZ16"/>
  <c r="AY16"/>
  <c r="AR16"/>
  <c r="AQ16"/>
  <c r="AP16"/>
  <c r="W16"/>
  <c r="L16" s="1"/>
  <c r="V16"/>
  <c r="U16"/>
  <c r="J16" s="1"/>
  <c r="K16"/>
  <c r="N16" s="1"/>
  <c r="F16"/>
  <c r="E16" s="1"/>
  <c r="D16"/>
  <c r="H16" s="1"/>
  <c r="CE15"/>
  <c r="CD15"/>
  <c r="BU15" s="1"/>
  <c r="CC15"/>
  <c r="BV15"/>
  <c r="BT15"/>
  <c r="BA15"/>
  <c r="AZ15"/>
  <c r="AY15"/>
  <c r="AR15"/>
  <c r="AQ15"/>
  <c r="AP15"/>
  <c r="W15"/>
  <c r="V15"/>
  <c r="U15"/>
  <c r="L15"/>
  <c r="J15"/>
  <c r="H15"/>
  <c r="F15"/>
  <c r="E15"/>
  <c r="D15"/>
  <c r="I15" s="1"/>
  <c r="CE14"/>
  <c r="BV14" s="1"/>
  <c r="CD14"/>
  <c r="CC14"/>
  <c r="BT14" s="1"/>
  <c r="BU14"/>
  <c r="BA14"/>
  <c r="AZ14"/>
  <c r="AY14"/>
  <c r="AR14"/>
  <c r="AQ14"/>
  <c r="AP14"/>
  <c r="W14"/>
  <c r="L14" s="1"/>
  <c r="V14"/>
  <c r="U14"/>
  <c r="J14" s="1"/>
  <c r="K14"/>
  <c r="N14" s="1"/>
  <c r="F14"/>
  <c r="E14" s="1"/>
  <c r="D14"/>
  <c r="H14" s="1"/>
  <c r="CE13"/>
  <c r="CD13"/>
  <c r="BU13" s="1"/>
  <c r="CC13"/>
  <c r="BV13"/>
  <c r="BT13"/>
  <c r="BA13"/>
  <c r="AZ13"/>
  <c r="AY13"/>
  <c r="AR13"/>
  <c r="AQ13"/>
  <c r="AP13"/>
  <c r="W13"/>
  <c r="V13"/>
  <c r="U13"/>
  <c r="L13"/>
  <c r="J13"/>
  <c r="H13"/>
  <c r="F13"/>
  <c r="E13"/>
  <c r="D13"/>
  <c r="I13" s="1"/>
  <c r="CE12"/>
  <c r="BV12" s="1"/>
  <c r="BV11" s="1"/>
  <c r="CD12"/>
  <c r="CC12"/>
  <c r="BT12" s="1"/>
  <c r="BT11" s="1"/>
  <c r="BU12"/>
  <c r="BU11" s="1"/>
  <c r="BA12"/>
  <c r="BA11" s="1"/>
  <c r="AZ12"/>
  <c r="AY12"/>
  <c r="AY11" s="1"/>
  <c r="AR12"/>
  <c r="AQ12"/>
  <c r="AQ11" s="1"/>
  <c r="AP12"/>
  <c r="W12"/>
  <c r="L12" s="1"/>
  <c r="V12"/>
  <c r="U12"/>
  <c r="J12" s="1"/>
  <c r="K12"/>
  <c r="N12" s="1"/>
  <c r="F12"/>
  <c r="E12" s="1"/>
  <c r="E9" s="1"/>
  <c r="D12"/>
  <c r="H12" s="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D11"/>
  <c r="CB11"/>
  <c r="CA11"/>
  <c r="BZ11"/>
  <c r="BY11"/>
  <c r="BX11"/>
  <c r="BW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AZ11"/>
  <c r="AX11"/>
  <c r="AW11"/>
  <c r="AV11"/>
  <c r="AU11"/>
  <c r="AT11"/>
  <c r="AS11"/>
  <c r="AR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V11"/>
  <c r="T11"/>
  <c r="S11"/>
  <c r="R11"/>
  <c r="Q11"/>
  <c r="P11"/>
  <c r="K11" s="1"/>
  <c r="O11"/>
  <c r="G9"/>
  <c r="I9" s="1"/>
  <c r="F9"/>
  <c r="D9"/>
  <c r="H9" s="1"/>
  <c r="C9"/>
  <c r="B9"/>
  <c r="K13" l="1"/>
  <c r="K15"/>
  <c r="K17"/>
  <c r="I12"/>
  <c r="M12"/>
  <c r="I14"/>
  <c r="M14"/>
  <c r="I16"/>
  <c r="M16"/>
  <c r="U11"/>
  <c r="J11" s="1"/>
  <c r="N11" s="1"/>
  <c r="W11"/>
  <c r="L11" s="1"/>
  <c r="CC11"/>
  <c r="CE11"/>
  <c r="M15" l="1"/>
  <c r="N15"/>
  <c r="M17"/>
  <c r="N17"/>
  <c r="M13"/>
  <c r="N13"/>
  <c r="M11"/>
</calcChain>
</file>

<file path=xl/sharedStrings.xml><?xml version="1.0" encoding="utf-8"?>
<sst xmlns="http://schemas.openxmlformats.org/spreadsheetml/2006/main" count="148" uniqueCount="35">
  <si>
    <t xml:space="preserve">  Информация о плановых и фактических суммах  доходов и расходов учреждений,  оказывающих платные услуги и иную приносящую доход деятельность </t>
  </si>
  <si>
    <t>по учреждениям   г.   Тирасполь       за  2020 год</t>
  </si>
  <si>
    <t>(руб.)</t>
  </si>
  <si>
    <t>Статьи расходов</t>
  </si>
  <si>
    <t xml:space="preserve">Доходы </t>
  </si>
  <si>
    <t xml:space="preserve"> Расходы - Всего</t>
  </si>
  <si>
    <t>Уточн.план</t>
  </si>
  <si>
    <t>в том числе:</t>
  </si>
  <si>
    <t xml:space="preserve">Фактич.доходы </t>
  </si>
  <si>
    <t>откл.фактич. плановых  доходов текущ.года</t>
  </si>
  <si>
    <t>% вып. фактически поступ.доходов тек.года от плана</t>
  </si>
  <si>
    <t xml:space="preserve">Уточненный  план </t>
  </si>
  <si>
    <t>Кассовые  расходы</t>
  </si>
  <si>
    <t>Фактические расходы</t>
  </si>
  <si>
    <t>откл. Кассовых от плана</t>
  </si>
  <si>
    <t>% выполн кассовых к плану</t>
  </si>
  <si>
    <t xml:space="preserve"> Свобод.остатки средств  на 01.01.20</t>
  </si>
  <si>
    <t xml:space="preserve"> план поступл. текущего года</t>
  </si>
  <si>
    <t xml:space="preserve"> Свобод.остатки средств  на 01.01.19</t>
  </si>
  <si>
    <t>поступл. текущего года</t>
  </si>
  <si>
    <t xml:space="preserve">Уточ. План </t>
  </si>
  <si>
    <t>кас. Р-ды</t>
  </si>
  <si>
    <t>Факт.р-ды</t>
  </si>
  <si>
    <t>Всего доходов :</t>
  </si>
  <si>
    <t>*</t>
  </si>
  <si>
    <t>Всего расходов:</t>
  </si>
  <si>
    <t>МУ "Служба социальной помощи  г.Тирасполя"</t>
  </si>
  <si>
    <t>МУ  Управление физкульт. и спорта г.Тирасполя "</t>
  </si>
  <si>
    <t>МУ "Управление народного образования г.Тирасполя"</t>
  </si>
  <si>
    <t>МУ "Управление культуры г.Тирасполя"</t>
  </si>
  <si>
    <t>МУ "Дом-интернат для прест.гражд.и инвалидов г.Тирасполя"</t>
  </si>
  <si>
    <t>МУ" УГХТ"</t>
  </si>
  <si>
    <t xml:space="preserve">Зам начальника Финансового управления </t>
  </si>
  <si>
    <t>Т.Б.Бодруг</t>
  </si>
  <si>
    <t>78638 Слободян</t>
  </si>
</sst>
</file>

<file path=xl/styles.xml><?xml version="1.0" encoding="utf-8"?>
<styleSheet xmlns="http://schemas.openxmlformats.org/spreadsheetml/2006/main">
  <numFmts count="5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_ ;[Red]\-#,##0\ "/>
    <numFmt numFmtId="168" formatCode="_-* #,##0_р_._-;\-* #,##0_р_._-;_-* &quot;-&quot;??_р_._-;_-@_-"/>
  </numFmts>
  <fonts count="16">
    <font>
      <sz val="10"/>
      <name val="Arial"/>
    </font>
    <font>
      <sz val="10"/>
      <name val="Arial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7" fillId="2" borderId="2" xfId="0" applyFont="1" applyFill="1" applyBorder="1" applyAlignment="1">
      <alignment horizontal="center" vertical="center" shrinkToFit="1"/>
    </xf>
    <xf numFmtId="3" fontId="5" fillId="2" borderId="2" xfId="0" applyNumberFormat="1" applyFont="1" applyFill="1" applyBorder="1" applyAlignment="1"/>
    <xf numFmtId="3" fontId="5" fillId="2" borderId="3" xfId="0" applyNumberFormat="1" applyFont="1" applyFill="1" applyBorder="1" applyAlignment="1"/>
    <xf numFmtId="3" fontId="5" fillId="2" borderId="4" xfId="0" applyNumberFormat="1" applyFont="1" applyFill="1" applyBorder="1" applyAlignment="1"/>
    <xf numFmtId="0" fontId="6" fillId="2" borderId="0" xfId="0" applyFont="1" applyFill="1"/>
    <xf numFmtId="0" fontId="7" fillId="2" borderId="11" xfId="0" applyFont="1" applyFill="1" applyBorder="1" applyAlignment="1">
      <alignment horizontal="center" vertical="center" shrinkToFit="1"/>
    </xf>
    <xf numFmtId="3" fontId="5" fillId="2" borderId="6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6" fillId="2" borderId="11" xfId="0" applyFont="1" applyFill="1" applyBorder="1"/>
    <xf numFmtId="0" fontId="9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3" borderId="28" xfId="0" applyFont="1" applyFill="1" applyBorder="1"/>
    <xf numFmtId="164" fontId="7" fillId="3" borderId="2" xfId="1" applyNumberFormat="1" applyFont="1" applyFill="1" applyBorder="1"/>
    <xf numFmtId="166" fontId="7" fillId="3" borderId="2" xfId="1" applyNumberFormat="1" applyFont="1" applyFill="1" applyBorder="1"/>
    <xf numFmtId="164" fontId="5" fillId="3" borderId="29" xfId="1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6" fillId="3" borderId="3" xfId="0" applyFont="1" applyFill="1" applyBorder="1"/>
    <xf numFmtId="0" fontId="10" fillId="2" borderId="17" xfId="0" applyFont="1" applyFill="1" applyBorder="1" applyAlignment="1">
      <alignment horizontal="center"/>
    </xf>
    <xf numFmtId="164" fontId="10" fillId="2" borderId="17" xfId="1" applyNumberFormat="1" applyFont="1" applyFill="1" applyBorder="1"/>
    <xf numFmtId="166" fontId="10" fillId="2" borderId="17" xfId="1" applyNumberFormat="1" applyFont="1" applyFill="1" applyBorder="1"/>
    <xf numFmtId="164" fontId="9" fillId="0" borderId="19" xfId="1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1" fillId="2" borderId="0" xfId="0" applyFont="1" applyFill="1"/>
    <xf numFmtId="0" fontId="12" fillId="4" borderId="5" xfId="0" applyFont="1" applyFill="1" applyBorder="1" applyAlignment="1">
      <alignment vertical="center" wrapText="1"/>
    </xf>
    <xf numFmtId="164" fontId="5" fillId="4" borderId="13" xfId="1" applyNumberFormat="1" applyFont="1" applyFill="1" applyBorder="1" applyAlignment="1">
      <alignment horizontal="center"/>
    </xf>
    <xf numFmtId="164" fontId="5" fillId="4" borderId="12" xfId="1" applyNumberFormat="1" applyFont="1" applyFill="1" applyBorder="1" applyAlignment="1">
      <alignment horizontal="center"/>
    </xf>
    <xf numFmtId="167" fontId="5" fillId="4" borderId="2" xfId="0" applyNumberFormat="1" applyFont="1" applyFill="1" applyBorder="1"/>
    <xf numFmtId="167" fontId="5" fillId="4" borderId="31" xfId="0" applyNumberFormat="1" applyFont="1" applyFill="1" applyBorder="1"/>
    <xf numFmtId="167" fontId="5" fillId="4" borderId="3" xfId="0" applyNumberFormat="1" applyFont="1" applyFill="1" applyBorder="1"/>
    <xf numFmtId="167" fontId="13" fillId="4" borderId="28" xfId="0" applyNumberFormat="1" applyFont="1" applyFill="1" applyBorder="1"/>
    <xf numFmtId="166" fontId="5" fillId="4" borderId="28" xfId="1" applyNumberFormat="1" applyFont="1" applyFill="1" applyBorder="1"/>
    <xf numFmtId="167" fontId="5" fillId="4" borderId="10" xfId="0" applyNumberFormat="1" applyFont="1" applyFill="1" applyBorder="1"/>
    <xf numFmtId="167" fontId="5" fillId="4" borderId="13" xfId="0" applyNumberFormat="1" applyFont="1" applyFill="1" applyBorder="1"/>
    <xf numFmtId="167" fontId="5" fillId="4" borderId="13" xfId="0" applyNumberFormat="1" applyFont="1" applyFill="1" applyBorder="1" applyAlignment="1">
      <alignment horizontal="center"/>
    </xf>
    <xf numFmtId="167" fontId="5" fillId="4" borderId="12" xfId="0" applyNumberFormat="1" applyFont="1" applyFill="1" applyBorder="1" applyAlignment="1">
      <alignment horizontal="center"/>
    </xf>
    <xf numFmtId="167" fontId="5" fillId="4" borderId="12" xfId="0" applyNumberFormat="1" applyFont="1" applyFill="1" applyBorder="1"/>
    <xf numFmtId="0" fontId="6" fillId="4" borderId="0" xfId="0" applyFont="1" applyFill="1"/>
    <xf numFmtId="0" fontId="7" fillId="5" borderId="32" xfId="0" applyFont="1" applyFill="1" applyBorder="1" applyAlignment="1">
      <alignment vertical="center" wrapText="1"/>
    </xf>
    <xf numFmtId="164" fontId="7" fillId="2" borderId="32" xfId="1" applyNumberFormat="1" applyFont="1" applyFill="1" applyBorder="1" applyAlignment="1">
      <alignment vertical="center" wrapText="1"/>
    </xf>
    <xf numFmtId="164" fontId="7" fillId="2" borderId="33" xfId="1" applyNumberFormat="1" applyFont="1" applyFill="1" applyBorder="1" applyAlignment="1">
      <alignment vertical="center" wrapText="1"/>
    </xf>
    <xf numFmtId="164" fontId="7" fillId="6" borderId="32" xfId="1" applyNumberFormat="1" applyFont="1" applyFill="1" applyBorder="1" applyAlignment="1">
      <alignment vertical="center" wrapText="1"/>
    </xf>
    <xf numFmtId="166" fontId="7" fillId="2" borderId="32" xfId="1" applyNumberFormat="1" applyFont="1" applyFill="1" applyBorder="1" applyAlignment="1">
      <alignment vertical="center" wrapText="1"/>
    </xf>
    <xf numFmtId="167" fontId="5" fillId="4" borderId="34" xfId="0" applyNumberFormat="1" applyFont="1" applyFill="1" applyBorder="1"/>
    <xf numFmtId="167" fontId="5" fillId="4" borderId="33" xfId="0" applyNumberFormat="1" applyFont="1" applyFill="1" applyBorder="1"/>
    <xf numFmtId="166" fontId="5" fillId="4" borderId="33" xfId="0" applyNumberFormat="1" applyFont="1" applyFill="1" applyBorder="1"/>
    <xf numFmtId="164" fontId="6" fillId="2" borderId="35" xfId="1" applyNumberFormat="1" applyFont="1" applyFill="1" applyBorder="1"/>
    <xf numFmtId="167" fontId="6" fillId="2" borderId="34" xfId="0" applyNumberFormat="1" applyFont="1" applyFill="1" applyBorder="1"/>
    <xf numFmtId="167" fontId="6" fillId="4" borderId="34" xfId="0" applyNumberFormat="1" applyFont="1" applyFill="1" applyBorder="1"/>
    <xf numFmtId="164" fontId="6" fillId="4" borderId="34" xfId="0" applyNumberFormat="1" applyFont="1" applyFill="1" applyBorder="1"/>
    <xf numFmtId="167" fontId="5" fillId="4" borderId="34" xfId="0" applyNumberFormat="1" applyFont="1" applyFill="1" applyBorder="1" applyAlignment="1">
      <alignment horizontal="center"/>
    </xf>
    <xf numFmtId="167" fontId="5" fillId="4" borderId="36" xfId="0" applyNumberFormat="1" applyFont="1" applyFill="1" applyBorder="1" applyAlignment="1">
      <alignment horizontal="center"/>
    </xf>
    <xf numFmtId="167" fontId="5" fillId="4" borderId="35" xfId="0" applyNumberFormat="1" applyFont="1" applyFill="1" applyBorder="1"/>
    <xf numFmtId="167" fontId="5" fillId="4" borderId="30" xfId="0" applyNumberFormat="1" applyFont="1" applyFill="1" applyBorder="1" applyAlignment="1">
      <alignment horizontal="center"/>
    </xf>
    <xf numFmtId="167" fontId="6" fillId="2" borderId="35" xfId="0" applyNumberFormat="1" applyFont="1" applyFill="1" applyBorder="1"/>
    <xf numFmtId="167" fontId="6" fillId="2" borderId="33" xfId="0" applyNumberFormat="1" applyFont="1" applyFill="1" applyBorder="1"/>
    <xf numFmtId="0" fontId="6" fillId="2" borderId="37" xfId="0" applyFont="1" applyFill="1" applyBorder="1"/>
    <xf numFmtId="0" fontId="7" fillId="5" borderId="11" xfId="0" applyFont="1" applyFill="1" applyBorder="1" applyAlignment="1">
      <alignment vertical="center" wrapText="1"/>
    </xf>
    <xf numFmtId="164" fontId="7" fillId="2" borderId="11" xfId="1" applyNumberFormat="1" applyFont="1" applyFill="1" applyBorder="1" applyAlignment="1">
      <alignment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164" fontId="7" fillId="2" borderId="38" xfId="1" applyNumberFormat="1" applyFont="1" applyFill="1" applyBorder="1" applyAlignment="1">
      <alignment vertical="center" wrapText="1"/>
    </xf>
    <xf numFmtId="164" fontId="7" fillId="6" borderId="11" xfId="1" applyNumberFormat="1" applyFont="1" applyFill="1" applyBorder="1" applyAlignment="1">
      <alignment vertical="center" wrapText="1"/>
    </xf>
    <xf numFmtId="166" fontId="7" fillId="2" borderId="11" xfId="1" applyNumberFormat="1" applyFont="1" applyFill="1" applyBorder="1" applyAlignment="1">
      <alignment vertical="center" wrapText="1"/>
    </xf>
    <xf numFmtId="167" fontId="5" fillId="4" borderId="36" xfId="0" applyNumberFormat="1" applyFont="1" applyFill="1" applyBorder="1"/>
    <xf numFmtId="167" fontId="5" fillId="4" borderId="39" xfId="0" applyNumberFormat="1" applyFont="1" applyFill="1" applyBorder="1"/>
    <xf numFmtId="166" fontId="5" fillId="4" borderId="39" xfId="0" applyNumberFormat="1" applyFont="1" applyFill="1" applyBorder="1"/>
    <xf numFmtId="164" fontId="6" fillId="2" borderId="40" xfId="1" applyNumberFormat="1" applyFont="1" applyFill="1" applyBorder="1"/>
    <xf numFmtId="167" fontId="6" fillId="2" borderId="26" xfId="0" applyNumberFormat="1" applyFont="1" applyFill="1" applyBorder="1"/>
    <xf numFmtId="167" fontId="5" fillId="4" borderId="26" xfId="0" applyNumberFormat="1" applyFont="1" applyFill="1" applyBorder="1"/>
    <xf numFmtId="167" fontId="5" fillId="4" borderId="41" xfId="0" applyNumberFormat="1" applyFont="1" applyFill="1" applyBorder="1"/>
    <xf numFmtId="167" fontId="6" fillId="4" borderId="36" xfId="0" applyNumberFormat="1" applyFont="1" applyFill="1" applyBorder="1"/>
    <xf numFmtId="164" fontId="6" fillId="4" borderId="26" xfId="0" applyNumberFormat="1" applyFont="1" applyFill="1" applyBorder="1"/>
    <xf numFmtId="167" fontId="5" fillId="4" borderId="26" xfId="0" applyNumberFormat="1" applyFont="1" applyFill="1" applyBorder="1" applyAlignment="1">
      <alignment horizontal="center"/>
    </xf>
    <xf numFmtId="167" fontId="5" fillId="4" borderId="42" xfId="0" applyNumberFormat="1" applyFont="1" applyFill="1" applyBorder="1"/>
    <xf numFmtId="167" fontId="5" fillId="4" borderId="43" xfId="0" applyNumberFormat="1" applyFont="1" applyFill="1" applyBorder="1"/>
    <xf numFmtId="167" fontId="5" fillId="4" borderId="40" xfId="0" applyNumberFormat="1" applyFont="1" applyFill="1" applyBorder="1"/>
    <xf numFmtId="167" fontId="6" fillId="2" borderId="40" xfId="0" applyNumberFormat="1" applyFont="1" applyFill="1" applyBorder="1"/>
    <xf numFmtId="167" fontId="6" fillId="2" borderId="39" xfId="0" applyNumberFormat="1" applyFont="1" applyFill="1" applyBorder="1"/>
    <xf numFmtId="0" fontId="6" fillId="2" borderId="0" xfId="0" applyFont="1" applyFill="1" applyBorder="1"/>
    <xf numFmtId="0" fontId="7" fillId="5" borderId="44" xfId="0" applyFont="1" applyFill="1" applyBorder="1" applyAlignment="1">
      <alignment vertical="center" wrapText="1"/>
    </xf>
    <xf numFmtId="164" fontId="7" fillId="2" borderId="44" xfId="1" applyNumberFormat="1" applyFont="1" applyFill="1" applyBorder="1" applyAlignment="1">
      <alignment vertical="center" wrapText="1"/>
    </xf>
    <xf numFmtId="164" fontId="7" fillId="6" borderId="44" xfId="1" applyNumberFormat="1" applyFont="1" applyFill="1" applyBorder="1" applyAlignment="1">
      <alignment vertical="center" wrapText="1"/>
    </xf>
    <xf numFmtId="166" fontId="7" fillId="2" borderId="44" xfId="1" applyNumberFormat="1" applyFont="1" applyFill="1" applyBorder="1" applyAlignment="1">
      <alignment vertical="center" wrapText="1"/>
    </xf>
    <xf numFmtId="167" fontId="5" fillId="4" borderId="38" xfId="0" applyNumberFormat="1" applyFont="1" applyFill="1" applyBorder="1"/>
    <xf numFmtId="166" fontId="5" fillId="4" borderId="38" xfId="0" applyNumberFormat="1" applyFont="1" applyFill="1" applyBorder="1"/>
    <xf numFmtId="164" fontId="6" fillId="2" borderId="45" xfId="1" applyNumberFormat="1" applyFont="1" applyFill="1" applyBorder="1"/>
    <xf numFmtId="167" fontId="6" fillId="2" borderId="36" xfId="0" applyNumberFormat="1" applyFont="1" applyFill="1" applyBorder="1"/>
    <xf numFmtId="168" fontId="6" fillId="2" borderId="36" xfId="0" applyNumberFormat="1" applyFont="1" applyFill="1" applyBorder="1"/>
    <xf numFmtId="164" fontId="6" fillId="4" borderId="36" xfId="0" applyNumberFormat="1" applyFont="1" applyFill="1" applyBorder="1"/>
    <xf numFmtId="0" fontId="5" fillId="4" borderId="36" xfId="0" applyFont="1" applyFill="1" applyBorder="1" applyAlignment="1">
      <alignment horizontal="center"/>
    </xf>
    <xf numFmtId="167" fontId="5" fillId="4" borderId="45" xfId="0" applyNumberFormat="1" applyFont="1" applyFill="1" applyBorder="1"/>
    <xf numFmtId="167" fontId="6" fillId="2" borderId="45" xfId="0" applyNumberFormat="1" applyFont="1" applyFill="1" applyBorder="1"/>
    <xf numFmtId="167" fontId="6" fillId="2" borderId="38" xfId="0" applyNumberFormat="1" applyFont="1" applyFill="1" applyBorder="1"/>
    <xf numFmtId="0" fontId="6" fillId="2" borderId="46" xfId="0" applyFont="1" applyFill="1" applyBorder="1"/>
    <xf numFmtId="164" fontId="7" fillId="6" borderId="11" xfId="1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/>
    </xf>
    <xf numFmtId="0" fontId="7" fillId="2" borderId="44" xfId="0" applyFont="1" applyFill="1" applyBorder="1" applyAlignment="1">
      <alignment vertical="center" wrapText="1"/>
    </xf>
    <xf numFmtId="167" fontId="5" fillId="4" borderId="45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vertical="center" wrapText="1"/>
    </xf>
    <xf numFmtId="164" fontId="7" fillId="2" borderId="17" xfId="1" applyNumberFormat="1" applyFont="1" applyFill="1" applyBorder="1" applyAlignment="1">
      <alignment vertical="center" wrapText="1"/>
    </xf>
    <xf numFmtId="164" fontId="7" fillId="2" borderId="18" xfId="1" applyNumberFormat="1" applyFont="1" applyFill="1" applyBorder="1" applyAlignment="1">
      <alignment vertical="center" wrapText="1"/>
    </xf>
    <xf numFmtId="164" fontId="7" fillId="2" borderId="47" xfId="1" applyNumberFormat="1" applyFont="1" applyFill="1" applyBorder="1" applyAlignment="1">
      <alignment vertical="center" wrapText="1"/>
    </xf>
    <xf numFmtId="164" fontId="7" fillId="6" borderId="17" xfId="1" applyNumberFormat="1" applyFont="1" applyFill="1" applyBorder="1" applyAlignment="1">
      <alignment vertical="center" wrapText="1"/>
    </xf>
    <xf numFmtId="166" fontId="7" fillId="2" borderId="17" xfId="1" applyNumberFormat="1" applyFont="1" applyFill="1" applyBorder="1" applyAlignment="1">
      <alignment vertical="center" wrapText="1"/>
    </xf>
    <xf numFmtId="167" fontId="5" fillId="4" borderId="48" xfId="0" applyNumberFormat="1" applyFont="1" applyFill="1" applyBorder="1"/>
    <xf numFmtId="167" fontId="5" fillId="4" borderId="18" xfId="0" applyNumberFormat="1" applyFont="1" applyFill="1" applyBorder="1"/>
    <xf numFmtId="166" fontId="5" fillId="4" borderId="18" xfId="0" applyNumberFormat="1" applyFont="1" applyFill="1" applyBorder="1"/>
    <xf numFmtId="164" fontId="6" fillId="2" borderId="22" xfId="1" applyNumberFormat="1" applyFont="1" applyFill="1" applyBorder="1"/>
    <xf numFmtId="167" fontId="6" fillId="2" borderId="19" xfId="0" applyNumberFormat="1" applyFont="1" applyFill="1" applyBorder="1"/>
    <xf numFmtId="167" fontId="5" fillId="4" borderId="19" xfId="0" applyNumberFormat="1" applyFont="1" applyFill="1" applyBorder="1"/>
    <xf numFmtId="167" fontId="6" fillId="4" borderId="48" xfId="0" applyNumberFormat="1" applyFont="1" applyFill="1" applyBorder="1"/>
    <xf numFmtId="164" fontId="6" fillId="4" borderId="19" xfId="0" applyNumberFormat="1" applyFont="1" applyFill="1" applyBorder="1"/>
    <xf numFmtId="0" fontId="5" fillId="4" borderId="19" xfId="0" applyFont="1" applyFill="1" applyBorder="1" applyAlignment="1">
      <alignment horizontal="center"/>
    </xf>
    <xf numFmtId="167" fontId="5" fillId="4" borderId="19" xfId="0" applyNumberFormat="1" applyFont="1" applyFill="1" applyBorder="1" applyAlignment="1">
      <alignment horizontal="center"/>
    </xf>
    <xf numFmtId="167" fontId="6" fillId="2" borderId="22" xfId="0" applyNumberFormat="1" applyFont="1" applyFill="1" applyBorder="1"/>
    <xf numFmtId="167" fontId="6" fillId="2" borderId="18" xfId="0" applyNumberFormat="1" applyFont="1" applyFill="1" applyBorder="1"/>
    <xf numFmtId="0" fontId="6" fillId="2" borderId="1" xfId="0" applyFont="1" applyFill="1" applyBorder="1"/>
    <xf numFmtId="164" fontId="6" fillId="2" borderId="0" xfId="0" applyNumberFormat="1" applyFont="1" applyFill="1"/>
    <xf numFmtId="167" fontId="14" fillId="2" borderId="41" xfId="0" applyNumberFormat="1" applyFont="1" applyFill="1" applyBorder="1"/>
    <xf numFmtId="167" fontId="6" fillId="0" borderId="0" xfId="0" applyNumberFormat="1" applyFont="1"/>
    <xf numFmtId="0" fontId="8" fillId="0" borderId="0" xfId="0" applyFont="1"/>
    <xf numFmtId="167" fontId="8" fillId="0" borderId="0" xfId="0" applyNumberFormat="1" applyFont="1"/>
    <xf numFmtId="0" fontId="15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34"/>
  <sheetViews>
    <sheetView tabSelected="1" zoomScaleSheetLayoutView="100" workbookViewId="0">
      <pane xSplit="1" ySplit="8" topLeftCell="B9" activePane="bottomRight" state="frozenSplit"/>
      <selection pane="topRight"/>
      <selection pane="bottomLeft" activeCell="A7" sqref="A7"/>
      <selection pane="bottomRight" activeCell="G17" sqref="G17"/>
    </sheetView>
  </sheetViews>
  <sheetFormatPr defaultRowHeight="12.75"/>
  <cols>
    <col min="1" max="1" width="31" style="12" customWidth="1"/>
    <col min="2" max="2" width="12" style="12" customWidth="1"/>
    <col min="3" max="3" width="10.7109375" style="12" customWidth="1"/>
    <col min="4" max="4" width="11.85546875" style="12" customWidth="1"/>
    <col min="5" max="7" width="11.42578125" style="12" customWidth="1"/>
    <col min="8" max="8" width="11.5703125" style="12" customWidth="1"/>
    <col min="9" max="9" width="9.28515625" style="12" customWidth="1"/>
    <col min="10" max="10" width="11" style="12" customWidth="1"/>
    <col min="11" max="11" width="10.28515625" style="12" customWidth="1"/>
    <col min="12" max="13" width="11.85546875" style="12" customWidth="1"/>
    <col min="14" max="14" width="9.28515625" style="12" customWidth="1"/>
    <col min="15" max="15" width="10.42578125" style="12" customWidth="1"/>
    <col min="16" max="16" width="10" style="12" customWidth="1"/>
    <col min="17" max="18" width="9.85546875" style="12" customWidth="1"/>
    <col min="19" max="20" width="8.140625" style="12" bestFit="1" customWidth="1"/>
    <col min="21" max="21" width="11.140625" style="12" customWidth="1"/>
    <col min="22" max="22" width="10.42578125" style="12" customWidth="1"/>
    <col min="23" max="23" width="10.7109375" style="12" customWidth="1"/>
    <col min="24" max="24" width="11.5703125" style="12" customWidth="1"/>
    <col min="25" max="25" width="7.85546875" style="12" customWidth="1"/>
    <col min="26" max="26" width="7.7109375" style="12" bestFit="1" customWidth="1"/>
    <col min="27" max="27" width="9.140625" style="12"/>
    <col min="28" max="28" width="8.140625" style="12" customWidth="1"/>
    <col min="29" max="29" width="9.140625" style="12"/>
    <col min="30" max="30" width="11.42578125" style="12" customWidth="1"/>
    <col min="31" max="31" width="10.85546875" style="12" customWidth="1"/>
    <col min="32" max="32" width="10.5703125" style="12" customWidth="1"/>
    <col min="33" max="33" width="10.7109375" style="12" hidden="1" customWidth="1"/>
    <col min="34" max="34" width="8.85546875" style="12" hidden="1" customWidth="1"/>
    <col min="35" max="35" width="9.85546875" style="12" hidden="1" customWidth="1"/>
    <col min="36" max="36" width="8.28515625" style="12" bestFit="1" customWidth="1"/>
    <col min="37" max="38" width="7.140625" style="12" bestFit="1" customWidth="1"/>
    <col min="39" max="39" width="9.42578125" style="12" customWidth="1"/>
    <col min="40" max="40" width="8.28515625" style="12" bestFit="1" customWidth="1"/>
    <col min="41" max="41" width="8.140625" style="12" bestFit="1" customWidth="1"/>
    <col min="42" max="42" width="9" style="12" hidden="1" customWidth="1"/>
    <col min="43" max="43" width="8.85546875" style="12" hidden="1" customWidth="1"/>
    <col min="44" max="44" width="9.85546875" style="12" hidden="1" customWidth="1"/>
    <col min="45" max="46" width="8.85546875" style="12" hidden="1" customWidth="1"/>
    <col min="47" max="47" width="8.7109375" style="12" hidden="1" customWidth="1"/>
    <col min="48" max="48" width="8.28515625" style="12" bestFit="1" customWidth="1"/>
    <col min="49" max="51" width="8.140625" style="12" bestFit="1" customWidth="1"/>
    <col min="52" max="53" width="7.85546875" style="12" bestFit="1" customWidth="1"/>
    <col min="54" max="54" width="8.5703125" style="12" customWidth="1"/>
    <col min="55" max="56" width="6.85546875" style="12" bestFit="1" customWidth="1"/>
    <col min="57" max="57" width="12.85546875" style="12" customWidth="1"/>
    <col min="58" max="58" width="8.28515625" style="12" customWidth="1"/>
    <col min="59" max="59" width="8.5703125" style="12" customWidth="1"/>
    <col min="60" max="60" width="9.140625" style="12"/>
    <col min="61" max="62" width="6.85546875" style="12" bestFit="1" customWidth="1"/>
    <col min="63" max="63" width="11" style="12" customWidth="1"/>
    <col min="64" max="65" width="6.85546875" style="12" bestFit="1" customWidth="1"/>
    <col min="66" max="66" width="9.85546875" style="12" customWidth="1"/>
    <col min="67" max="68" width="6" style="12" bestFit="1" customWidth="1"/>
    <col min="69" max="69" width="8.28515625" style="12" customWidth="1"/>
    <col min="70" max="70" width="6.85546875" style="12" customWidth="1"/>
    <col min="71" max="71" width="6.7109375" style="12" customWidth="1"/>
    <col min="72" max="74" width="9.28515625" style="12" bestFit="1" customWidth="1"/>
    <col min="75" max="75" width="8.7109375" style="12" customWidth="1"/>
    <col min="76" max="76" width="7" style="12" bestFit="1" customWidth="1"/>
    <col min="77" max="77" width="6.85546875" style="12" bestFit="1" customWidth="1"/>
    <col min="78" max="78" width="9.5703125" style="12" customWidth="1"/>
    <col min="79" max="79" width="7.85546875" style="12" customWidth="1"/>
    <col min="80" max="80" width="8.5703125" style="12" customWidth="1"/>
    <col min="81" max="82" width="8" style="12" customWidth="1"/>
    <col min="83" max="83" width="9.28515625" style="12" customWidth="1"/>
    <col min="84" max="84" width="10.5703125" style="12" hidden="1" customWidth="1"/>
    <col min="85" max="85" width="8.7109375" style="12" hidden="1" customWidth="1"/>
    <col min="86" max="86" width="9.7109375" style="12" hidden="1" customWidth="1"/>
    <col min="87" max="87" width="9.28515625" style="12" bestFit="1" customWidth="1"/>
    <col min="88" max="89" width="7.85546875" style="12" bestFit="1" customWidth="1"/>
    <col min="90" max="90" width="8.140625" style="12" customWidth="1"/>
    <col min="91" max="91" width="4.42578125" style="12" customWidth="1"/>
    <col min="92" max="92" width="6.28515625" style="12" customWidth="1"/>
    <col min="93" max="93" width="8.42578125" style="12" customWidth="1"/>
    <col min="94" max="95" width="6.85546875" style="12" bestFit="1" customWidth="1"/>
    <col min="96" max="96" width="6" style="12" bestFit="1" customWidth="1"/>
    <col min="97" max="98" width="5.85546875" style="12" bestFit="1" customWidth="1"/>
    <col min="99" max="99" width="9" style="12" bestFit="1" customWidth="1"/>
    <col min="100" max="101" width="6.85546875" style="12" bestFit="1" customWidth="1"/>
    <col min="102" max="102" width="8.5703125" style="12" customWidth="1"/>
    <col min="103" max="104" width="6.85546875" style="12" bestFit="1" customWidth="1"/>
    <col min="105" max="105" width="8.42578125" style="12" customWidth="1"/>
    <col min="106" max="107" width="7.85546875" style="12" bestFit="1" customWidth="1"/>
    <col min="108" max="108" width="9.5703125" style="12" customWidth="1"/>
    <col min="109" max="109" width="9.7109375" style="12" customWidth="1"/>
    <col min="110" max="110" width="9.85546875" style="12" customWidth="1"/>
    <col min="111" max="111" width="9.7109375" style="12" customWidth="1"/>
    <col min="112" max="113" width="7.85546875" style="12" bestFit="1" customWidth="1"/>
    <col min="114" max="116" width="6.85546875" style="12" hidden="1" customWidth="1"/>
    <col min="117" max="16384" width="9.140625" style="12"/>
  </cols>
  <sheetData>
    <row r="2" spans="1:116" s="2" customFormat="1" ht="16.5">
      <c r="A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3"/>
      <c r="BJ2" s="3"/>
    </row>
    <row r="3" spans="1:116" s="4" customFormat="1" ht="18.75"/>
    <row r="4" spans="1:116" s="2" customFormat="1" ht="16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W4" s="6"/>
    </row>
    <row r="5" spans="1:116" ht="22.5" customHeight="1" thickBot="1">
      <c r="A5" s="7" t="s">
        <v>2</v>
      </c>
      <c r="B5" s="7"/>
      <c r="C5" s="7"/>
      <c r="D5" s="8"/>
      <c r="E5" s="7"/>
      <c r="F5" s="7"/>
      <c r="G5" s="7"/>
      <c r="H5" s="7"/>
      <c r="I5" s="7"/>
      <c r="J5" s="182"/>
      <c r="K5" s="182"/>
      <c r="L5" s="182"/>
      <c r="M5" s="182"/>
      <c r="N5" s="182"/>
      <c r="O5" s="183"/>
      <c r="P5" s="183"/>
      <c r="Q5" s="9"/>
      <c r="R5" s="10"/>
      <c r="S5" s="10"/>
      <c r="T5" s="10"/>
      <c r="U5" s="10"/>
      <c r="V5" s="11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</row>
    <row r="6" spans="1:116" s="17" customFormat="1" ht="16.5" thickBot="1">
      <c r="A6" s="13" t="s">
        <v>3</v>
      </c>
      <c r="B6" s="184" t="s">
        <v>4</v>
      </c>
      <c r="C6" s="185"/>
      <c r="D6" s="185"/>
      <c r="E6" s="185"/>
      <c r="F6" s="185"/>
      <c r="G6" s="185"/>
      <c r="H6" s="185"/>
      <c r="I6" s="186"/>
      <c r="J6" s="187" t="s">
        <v>5</v>
      </c>
      <c r="K6" s="188"/>
      <c r="L6" s="188"/>
      <c r="M6" s="188"/>
      <c r="N6" s="188"/>
      <c r="O6" s="178">
        <v>110100</v>
      </c>
      <c r="P6" s="176"/>
      <c r="Q6" s="177"/>
      <c r="R6" s="173">
        <v>110200</v>
      </c>
      <c r="S6" s="174"/>
      <c r="T6" s="175"/>
      <c r="U6" s="178">
        <v>110300</v>
      </c>
      <c r="V6" s="176"/>
      <c r="W6" s="181"/>
      <c r="X6" s="180">
        <v>110310</v>
      </c>
      <c r="Y6" s="176"/>
      <c r="Z6" s="176"/>
      <c r="AA6" s="178">
        <v>110320</v>
      </c>
      <c r="AB6" s="176"/>
      <c r="AC6" s="177"/>
      <c r="AD6" s="178">
        <v>110330</v>
      </c>
      <c r="AE6" s="176"/>
      <c r="AF6" s="177"/>
      <c r="AG6" s="178">
        <v>110340</v>
      </c>
      <c r="AH6" s="176"/>
      <c r="AI6" s="181"/>
      <c r="AJ6" s="180">
        <v>110350</v>
      </c>
      <c r="AK6" s="176"/>
      <c r="AL6" s="181"/>
      <c r="AM6" s="180">
        <v>110360</v>
      </c>
      <c r="AN6" s="176"/>
      <c r="AO6" s="176"/>
      <c r="AP6" s="178">
        <v>110400</v>
      </c>
      <c r="AQ6" s="176"/>
      <c r="AR6" s="177"/>
      <c r="AS6" s="178">
        <v>110420</v>
      </c>
      <c r="AT6" s="176"/>
      <c r="AU6" s="177"/>
      <c r="AV6" s="174">
        <v>110600</v>
      </c>
      <c r="AW6" s="174"/>
      <c r="AX6" s="174"/>
      <c r="AY6" s="178">
        <v>110700</v>
      </c>
      <c r="AZ6" s="176"/>
      <c r="BA6" s="177"/>
      <c r="BB6" s="178">
        <v>110710</v>
      </c>
      <c r="BC6" s="176"/>
      <c r="BD6" s="177"/>
      <c r="BE6" s="178">
        <v>110720</v>
      </c>
      <c r="BF6" s="176"/>
      <c r="BG6" s="177"/>
      <c r="BH6" s="178">
        <v>110730</v>
      </c>
      <c r="BI6" s="176"/>
      <c r="BJ6" s="177"/>
      <c r="BK6" s="178">
        <v>110740</v>
      </c>
      <c r="BL6" s="176"/>
      <c r="BM6" s="177"/>
      <c r="BN6" s="178">
        <v>110750</v>
      </c>
      <c r="BO6" s="176"/>
      <c r="BP6" s="177"/>
      <c r="BQ6" s="178">
        <v>110780</v>
      </c>
      <c r="BR6" s="176"/>
      <c r="BS6" s="176"/>
      <c r="BT6" s="178">
        <v>111000</v>
      </c>
      <c r="BU6" s="176"/>
      <c r="BV6" s="177"/>
      <c r="BW6" s="173">
        <v>111020</v>
      </c>
      <c r="BX6" s="174"/>
      <c r="BY6" s="175"/>
      <c r="BZ6" s="173">
        <v>111030</v>
      </c>
      <c r="CA6" s="174"/>
      <c r="CB6" s="179"/>
      <c r="CC6" s="180">
        <v>111040</v>
      </c>
      <c r="CD6" s="176"/>
      <c r="CE6" s="181"/>
      <c r="CF6" s="180">
        <v>111041</v>
      </c>
      <c r="CG6" s="176"/>
      <c r="CH6" s="176"/>
      <c r="CI6" s="178">
        <v>111042</v>
      </c>
      <c r="CJ6" s="176"/>
      <c r="CK6" s="177"/>
      <c r="CL6" s="178">
        <v>111044</v>
      </c>
      <c r="CM6" s="176"/>
      <c r="CN6" s="177"/>
      <c r="CO6" s="173">
        <v>111045</v>
      </c>
      <c r="CP6" s="174"/>
      <c r="CQ6" s="174"/>
      <c r="CR6" s="173">
        <v>111047</v>
      </c>
      <c r="CS6" s="174"/>
      <c r="CT6" s="175"/>
      <c r="CU6" s="173">
        <v>111050</v>
      </c>
      <c r="CV6" s="174"/>
      <c r="CW6" s="174"/>
      <c r="CX6" s="173">
        <v>111051</v>
      </c>
      <c r="CY6" s="174"/>
      <c r="CZ6" s="174"/>
      <c r="DA6" s="14"/>
      <c r="DB6" s="15">
        <v>111070</v>
      </c>
      <c r="DC6" s="16"/>
      <c r="DD6" s="176">
        <v>130660</v>
      </c>
      <c r="DE6" s="176"/>
      <c r="DF6" s="177"/>
      <c r="DG6" s="178">
        <v>240120</v>
      </c>
      <c r="DH6" s="176"/>
      <c r="DI6" s="177"/>
      <c r="DJ6" s="173">
        <v>240230</v>
      </c>
      <c r="DK6" s="174"/>
      <c r="DL6" s="175"/>
    </row>
    <row r="7" spans="1:116" s="17" customFormat="1" ht="14.25" customHeight="1" thickBot="1">
      <c r="A7" s="18"/>
      <c r="B7" s="165" t="s">
        <v>6</v>
      </c>
      <c r="C7" s="167" t="s">
        <v>7</v>
      </c>
      <c r="D7" s="168"/>
      <c r="E7" s="169" t="s">
        <v>8</v>
      </c>
      <c r="F7" s="167" t="s">
        <v>7</v>
      </c>
      <c r="G7" s="168"/>
      <c r="H7" s="171" t="s">
        <v>9</v>
      </c>
      <c r="I7" s="171" t="s">
        <v>10</v>
      </c>
      <c r="J7" s="154" t="s">
        <v>11</v>
      </c>
      <c r="K7" s="150" t="s">
        <v>12</v>
      </c>
      <c r="L7" s="159" t="s">
        <v>13</v>
      </c>
      <c r="M7" s="161" t="s">
        <v>14</v>
      </c>
      <c r="N7" s="161" t="s">
        <v>15</v>
      </c>
      <c r="O7" s="163" t="s">
        <v>11</v>
      </c>
      <c r="P7" s="150" t="s">
        <v>12</v>
      </c>
      <c r="Q7" s="152" t="s">
        <v>13</v>
      </c>
      <c r="R7" s="154" t="s">
        <v>11</v>
      </c>
      <c r="S7" s="150" t="s">
        <v>12</v>
      </c>
      <c r="T7" s="152" t="s">
        <v>13</v>
      </c>
      <c r="U7" s="154" t="s">
        <v>11</v>
      </c>
      <c r="V7" s="150" t="s">
        <v>12</v>
      </c>
      <c r="W7" s="152" t="s">
        <v>13</v>
      </c>
      <c r="X7" s="154" t="s">
        <v>11</v>
      </c>
      <c r="Y7" s="150" t="s">
        <v>12</v>
      </c>
      <c r="Z7" s="152" t="s">
        <v>13</v>
      </c>
      <c r="AA7" s="154" t="s">
        <v>11</v>
      </c>
      <c r="AB7" s="150" t="s">
        <v>12</v>
      </c>
      <c r="AC7" s="152" t="s">
        <v>13</v>
      </c>
      <c r="AD7" s="154" t="s">
        <v>11</v>
      </c>
      <c r="AE7" s="150" t="s">
        <v>12</v>
      </c>
      <c r="AF7" s="152" t="s">
        <v>13</v>
      </c>
      <c r="AG7" s="19"/>
      <c r="AH7" s="19"/>
      <c r="AI7" s="20"/>
      <c r="AJ7" s="154" t="s">
        <v>11</v>
      </c>
      <c r="AK7" s="150" t="s">
        <v>12</v>
      </c>
      <c r="AL7" s="152" t="s">
        <v>13</v>
      </c>
      <c r="AM7" s="154" t="s">
        <v>11</v>
      </c>
      <c r="AN7" s="150" t="s">
        <v>12</v>
      </c>
      <c r="AO7" s="152" t="s">
        <v>13</v>
      </c>
      <c r="AP7" s="154" t="s">
        <v>11</v>
      </c>
      <c r="AQ7" s="150" t="s">
        <v>12</v>
      </c>
      <c r="AR7" s="152" t="s">
        <v>13</v>
      </c>
      <c r="AS7" s="154" t="s">
        <v>11</v>
      </c>
      <c r="AT7" s="150" t="s">
        <v>12</v>
      </c>
      <c r="AU7" s="152" t="s">
        <v>13</v>
      </c>
      <c r="AV7" s="154" t="s">
        <v>11</v>
      </c>
      <c r="AW7" s="150" t="s">
        <v>12</v>
      </c>
      <c r="AX7" s="152" t="s">
        <v>13</v>
      </c>
      <c r="AY7" s="154" t="s">
        <v>11</v>
      </c>
      <c r="AZ7" s="150" t="s">
        <v>12</v>
      </c>
      <c r="BA7" s="152" t="s">
        <v>13</v>
      </c>
      <c r="BB7" s="154" t="s">
        <v>11</v>
      </c>
      <c r="BC7" s="150" t="s">
        <v>12</v>
      </c>
      <c r="BD7" s="152" t="s">
        <v>13</v>
      </c>
      <c r="BE7" s="154" t="s">
        <v>11</v>
      </c>
      <c r="BF7" s="150" t="s">
        <v>12</v>
      </c>
      <c r="BG7" s="152" t="s">
        <v>13</v>
      </c>
      <c r="BH7" s="154" t="s">
        <v>11</v>
      </c>
      <c r="BI7" s="150" t="s">
        <v>12</v>
      </c>
      <c r="BJ7" s="152" t="s">
        <v>13</v>
      </c>
      <c r="BK7" s="154" t="s">
        <v>11</v>
      </c>
      <c r="BL7" s="150" t="s">
        <v>12</v>
      </c>
      <c r="BM7" s="152" t="s">
        <v>13</v>
      </c>
      <c r="BN7" s="154" t="s">
        <v>11</v>
      </c>
      <c r="BO7" s="150" t="s">
        <v>12</v>
      </c>
      <c r="BP7" s="152" t="s">
        <v>13</v>
      </c>
      <c r="BQ7" s="154" t="s">
        <v>11</v>
      </c>
      <c r="BR7" s="150" t="s">
        <v>12</v>
      </c>
      <c r="BS7" s="152" t="s">
        <v>13</v>
      </c>
      <c r="BT7" s="154" t="s">
        <v>11</v>
      </c>
      <c r="BU7" s="150" t="s">
        <v>12</v>
      </c>
      <c r="BV7" s="152" t="s">
        <v>13</v>
      </c>
      <c r="BW7" s="154" t="s">
        <v>11</v>
      </c>
      <c r="BX7" s="150" t="s">
        <v>12</v>
      </c>
      <c r="BY7" s="152" t="s">
        <v>13</v>
      </c>
      <c r="BZ7" s="154" t="s">
        <v>11</v>
      </c>
      <c r="CA7" s="150" t="s">
        <v>12</v>
      </c>
      <c r="CB7" s="152" t="s">
        <v>13</v>
      </c>
      <c r="CC7" s="154" t="s">
        <v>11</v>
      </c>
      <c r="CD7" s="150" t="s">
        <v>12</v>
      </c>
      <c r="CE7" s="152" t="s">
        <v>13</v>
      </c>
      <c r="CF7" s="19"/>
      <c r="CG7" s="19"/>
      <c r="CH7" s="19"/>
      <c r="CI7" s="154" t="s">
        <v>11</v>
      </c>
      <c r="CJ7" s="150" t="s">
        <v>12</v>
      </c>
      <c r="CK7" s="152" t="s">
        <v>13</v>
      </c>
      <c r="CL7" s="154" t="s">
        <v>11</v>
      </c>
      <c r="CM7" s="150" t="s">
        <v>12</v>
      </c>
      <c r="CN7" s="152" t="s">
        <v>13</v>
      </c>
      <c r="CO7" s="154" t="s">
        <v>11</v>
      </c>
      <c r="CP7" s="150" t="s">
        <v>12</v>
      </c>
      <c r="CQ7" s="152" t="s">
        <v>13</v>
      </c>
      <c r="CR7" s="154" t="s">
        <v>11</v>
      </c>
      <c r="CS7" s="150" t="s">
        <v>12</v>
      </c>
      <c r="CT7" s="152" t="s">
        <v>13</v>
      </c>
      <c r="CU7" s="154" t="s">
        <v>11</v>
      </c>
      <c r="CV7" s="150" t="s">
        <v>12</v>
      </c>
      <c r="CW7" s="152" t="s">
        <v>13</v>
      </c>
      <c r="CX7" s="154" t="s">
        <v>11</v>
      </c>
      <c r="CY7" s="150" t="s">
        <v>12</v>
      </c>
      <c r="CZ7" s="152" t="s">
        <v>13</v>
      </c>
      <c r="DA7" s="154" t="s">
        <v>11</v>
      </c>
      <c r="DB7" s="150" t="s">
        <v>12</v>
      </c>
      <c r="DC7" s="152" t="s">
        <v>13</v>
      </c>
      <c r="DD7" s="154" t="s">
        <v>11</v>
      </c>
      <c r="DE7" s="150" t="s">
        <v>12</v>
      </c>
      <c r="DF7" s="152" t="s">
        <v>13</v>
      </c>
      <c r="DG7" s="154" t="s">
        <v>11</v>
      </c>
      <c r="DH7" s="150" t="s">
        <v>12</v>
      </c>
      <c r="DI7" s="152" t="s">
        <v>13</v>
      </c>
      <c r="DJ7" s="154" t="s">
        <v>11</v>
      </c>
      <c r="DK7" s="150" t="s">
        <v>12</v>
      </c>
      <c r="DL7" s="152" t="s">
        <v>13</v>
      </c>
    </row>
    <row r="8" spans="1:116" s="17" customFormat="1" ht="59.25" customHeight="1" thickBot="1">
      <c r="A8" s="21"/>
      <c r="B8" s="166"/>
      <c r="C8" s="22" t="s">
        <v>16</v>
      </c>
      <c r="D8" s="23" t="s">
        <v>17</v>
      </c>
      <c r="E8" s="170"/>
      <c r="F8" s="22" t="s">
        <v>18</v>
      </c>
      <c r="G8" s="23" t="s">
        <v>19</v>
      </c>
      <c r="H8" s="172"/>
      <c r="I8" s="172"/>
      <c r="J8" s="155"/>
      <c r="K8" s="156"/>
      <c r="L8" s="160"/>
      <c r="M8" s="162"/>
      <c r="N8" s="162"/>
      <c r="O8" s="164"/>
      <c r="P8" s="156"/>
      <c r="Q8" s="157"/>
      <c r="R8" s="155"/>
      <c r="S8" s="156"/>
      <c r="T8" s="157"/>
      <c r="U8" s="155"/>
      <c r="V8" s="156"/>
      <c r="W8" s="157"/>
      <c r="X8" s="155"/>
      <c r="Y8" s="156"/>
      <c r="Z8" s="157"/>
      <c r="AA8" s="155"/>
      <c r="AB8" s="156"/>
      <c r="AC8" s="157"/>
      <c r="AD8" s="155"/>
      <c r="AE8" s="156"/>
      <c r="AF8" s="157"/>
      <c r="AG8" s="24" t="s">
        <v>20</v>
      </c>
      <c r="AH8" s="25" t="s">
        <v>21</v>
      </c>
      <c r="AI8" s="26" t="s">
        <v>22</v>
      </c>
      <c r="AJ8" s="155"/>
      <c r="AK8" s="156"/>
      <c r="AL8" s="157"/>
      <c r="AM8" s="155"/>
      <c r="AN8" s="156"/>
      <c r="AO8" s="157"/>
      <c r="AP8" s="155"/>
      <c r="AQ8" s="156"/>
      <c r="AR8" s="157"/>
      <c r="AS8" s="155"/>
      <c r="AT8" s="156"/>
      <c r="AU8" s="157"/>
      <c r="AV8" s="155"/>
      <c r="AW8" s="156"/>
      <c r="AX8" s="157"/>
      <c r="AY8" s="155"/>
      <c r="AZ8" s="156"/>
      <c r="BA8" s="157"/>
      <c r="BB8" s="155"/>
      <c r="BC8" s="156"/>
      <c r="BD8" s="157"/>
      <c r="BE8" s="155"/>
      <c r="BF8" s="156"/>
      <c r="BG8" s="157"/>
      <c r="BH8" s="155"/>
      <c r="BI8" s="156"/>
      <c r="BJ8" s="157"/>
      <c r="BK8" s="155"/>
      <c r="BL8" s="156"/>
      <c r="BM8" s="157"/>
      <c r="BN8" s="155"/>
      <c r="BO8" s="156"/>
      <c r="BP8" s="157"/>
      <c r="BQ8" s="155"/>
      <c r="BR8" s="156"/>
      <c r="BS8" s="157"/>
      <c r="BT8" s="155"/>
      <c r="BU8" s="156"/>
      <c r="BV8" s="157"/>
      <c r="BW8" s="155"/>
      <c r="BX8" s="156"/>
      <c r="BY8" s="157"/>
      <c r="BZ8" s="155"/>
      <c r="CA8" s="156"/>
      <c r="CB8" s="157"/>
      <c r="CC8" s="155"/>
      <c r="CD8" s="156"/>
      <c r="CE8" s="157"/>
      <c r="CF8" s="27" t="s">
        <v>20</v>
      </c>
      <c r="CG8" s="25" t="s">
        <v>21</v>
      </c>
      <c r="CH8" s="25" t="s">
        <v>22</v>
      </c>
      <c r="CI8" s="155"/>
      <c r="CJ8" s="156"/>
      <c r="CK8" s="157"/>
      <c r="CL8" s="155"/>
      <c r="CM8" s="156"/>
      <c r="CN8" s="157"/>
      <c r="CO8" s="155"/>
      <c r="CP8" s="156"/>
      <c r="CQ8" s="157"/>
      <c r="CR8" s="155"/>
      <c r="CS8" s="156"/>
      <c r="CT8" s="153"/>
      <c r="CU8" s="158"/>
      <c r="CV8" s="151"/>
      <c r="CW8" s="153"/>
      <c r="CX8" s="158"/>
      <c r="CY8" s="151"/>
      <c r="CZ8" s="153"/>
      <c r="DA8" s="158"/>
      <c r="DB8" s="151"/>
      <c r="DC8" s="153"/>
      <c r="DD8" s="158"/>
      <c r="DE8" s="151"/>
      <c r="DF8" s="153"/>
      <c r="DG8" s="158"/>
      <c r="DH8" s="151"/>
      <c r="DI8" s="153"/>
      <c r="DJ8" s="155"/>
      <c r="DK8" s="156"/>
      <c r="DL8" s="157"/>
    </row>
    <row r="9" spans="1:116" s="37" customFormat="1" ht="17.25" customHeight="1" thickBot="1">
      <c r="A9" s="28" t="s">
        <v>23</v>
      </c>
      <c r="B9" s="29">
        <f>B12+B13+B14+B15+B16+B17</f>
        <v>18964077</v>
      </c>
      <c r="C9" s="29">
        <f t="shared" ref="C9:G9" si="0">C12+C13+C14+C15+C16+C17</f>
        <v>1488853</v>
      </c>
      <c r="D9" s="29">
        <f t="shared" si="0"/>
        <v>17475224</v>
      </c>
      <c r="E9" s="29">
        <f t="shared" si="0"/>
        <v>14043081</v>
      </c>
      <c r="F9" s="29">
        <f t="shared" si="0"/>
        <v>1488853</v>
      </c>
      <c r="G9" s="29">
        <f t="shared" si="0"/>
        <v>12554228</v>
      </c>
      <c r="H9" s="29">
        <f>G9-D9</f>
        <v>-4920996</v>
      </c>
      <c r="I9" s="30">
        <f>G9/D9*100</f>
        <v>71.840154953092451</v>
      </c>
      <c r="J9" s="31" t="s">
        <v>24</v>
      </c>
      <c r="K9" s="31" t="s">
        <v>24</v>
      </c>
      <c r="L9" s="31" t="s">
        <v>24</v>
      </c>
      <c r="M9" s="31" t="s">
        <v>24</v>
      </c>
      <c r="N9" s="31" t="s">
        <v>24</v>
      </c>
      <c r="O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4"/>
      <c r="BT9" s="33"/>
      <c r="BU9" s="33"/>
      <c r="BV9" s="35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4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2"/>
      <c r="DK9" s="33"/>
      <c r="DL9" s="35"/>
    </row>
    <row r="10" spans="1:116" s="50" customFormat="1" ht="10.5" customHeight="1" thickBot="1">
      <c r="A10" s="38" t="s">
        <v>7</v>
      </c>
      <c r="B10" s="39"/>
      <c r="C10" s="39"/>
      <c r="D10" s="39"/>
      <c r="E10" s="39"/>
      <c r="F10" s="39"/>
      <c r="G10" s="39"/>
      <c r="H10" s="39"/>
      <c r="I10" s="40"/>
      <c r="J10" s="41"/>
      <c r="K10" s="42"/>
      <c r="L10" s="43"/>
      <c r="M10" s="44"/>
      <c r="N10" s="44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7"/>
      <c r="BT10" s="46"/>
      <c r="BU10" s="46"/>
      <c r="BV10" s="48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7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5"/>
      <c r="DK10" s="46"/>
      <c r="DL10" s="48"/>
    </row>
    <row r="11" spans="1:116" s="64" customFormat="1" ht="15.75" customHeight="1" thickBot="1">
      <c r="A11" s="51" t="s">
        <v>25</v>
      </c>
      <c r="B11" s="52" t="s">
        <v>24</v>
      </c>
      <c r="C11" s="52" t="s">
        <v>24</v>
      </c>
      <c r="D11" s="52" t="s">
        <v>24</v>
      </c>
      <c r="E11" s="52" t="s">
        <v>24</v>
      </c>
      <c r="F11" s="53" t="s">
        <v>24</v>
      </c>
      <c r="G11" s="52" t="s">
        <v>24</v>
      </c>
      <c r="H11" s="52" t="s">
        <v>24</v>
      </c>
      <c r="I11" s="52" t="s">
        <v>24</v>
      </c>
      <c r="J11" s="54">
        <f>O11+R11+U11+AP11+AV11+AY11+BT11+DD11+DG11</f>
        <v>18964077</v>
      </c>
      <c r="K11" s="55">
        <f>P11+S11+V11+AW11+AQ11+AZ11+BU11+DE11+DH11</f>
        <v>12171370</v>
      </c>
      <c r="L11" s="56">
        <f t="shared" ref="L11:L17" si="1">Q11+T11+W11+AR11+AX11+BA11+BV11+DF11+DI11</f>
        <v>12145565</v>
      </c>
      <c r="M11" s="57">
        <f>K11-J11</f>
        <v>-6792707</v>
      </c>
      <c r="N11" s="58">
        <f>K11/J11*100</f>
        <v>64.181188464906569</v>
      </c>
      <c r="O11" s="59">
        <f t="shared" ref="O11:BZ11" si="2">O12+O13+O14+O15+O16+O17</f>
        <v>3465622</v>
      </c>
      <c r="P11" s="60">
        <f t="shared" si="2"/>
        <v>2730052</v>
      </c>
      <c r="Q11" s="60">
        <f t="shared" si="2"/>
        <v>2643487</v>
      </c>
      <c r="R11" s="59">
        <f t="shared" si="2"/>
        <v>774454</v>
      </c>
      <c r="S11" s="59">
        <f t="shared" si="2"/>
        <v>619095</v>
      </c>
      <c r="T11" s="59">
        <f t="shared" si="2"/>
        <v>594511</v>
      </c>
      <c r="U11" s="60">
        <f t="shared" si="2"/>
        <v>11661974</v>
      </c>
      <c r="V11" s="60">
        <f t="shared" si="2"/>
        <v>6824742</v>
      </c>
      <c r="W11" s="60">
        <f t="shared" si="2"/>
        <v>6910636</v>
      </c>
      <c r="X11" s="59">
        <f t="shared" si="2"/>
        <v>125464</v>
      </c>
      <c r="Y11" s="59">
        <f t="shared" si="2"/>
        <v>108019</v>
      </c>
      <c r="Z11" s="59">
        <f t="shared" si="2"/>
        <v>114413</v>
      </c>
      <c r="AA11" s="59">
        <f t="shared" si="2"/>
        <v>207768</v>
      </c>
      <c r="AB11" s="59">
        <f t="shared" si="2"/>
        <v>92505</v>
      </c>
      <c r="AC11" s="59">
        <f t="shared" si="2"/>
        <v>94441</v>
      </c>
      <c r="AD11" s="59">
        <f t="shared" si="2"/>
        <v>10342664</v>
      </c>
      <c r="AE11" s="59">
        <f t="shared" si="2"/>
        <v>6068207</v>
      </c>
      <c r="AF11" s="59">
        <f t="shared" si="2"/>
        <v>6114858</v>
      </c>
      <c r="AG11" s="59">
        <f t="shared" si="2"/>
        <v>0</v>
      </c>
      <c r="AH11" s="59">
        <f t="shared" si="2"/>
        <v>0</v>
      </c>
      <c r="AI11" s="59">
        <f t="shared" si="2"/>
        <v>0</v>
      </c>
      <c r="AJ11" s="59">
        <f t="shared" si="2"/>
        <v>59003</v>
      </c>
      <c r="AK11" s="59">
        <f t="shared" si="2"/>
        <v>39299</v>
      </c>
      <c r="AL11" s="59">
        <f t="shared" si="2"/>
        <v>38929</v>
      </c>
      <c r="AM11" s="59">
        <f t="shared" si="2"/>
        <v>927075</v>
      </c>
      <c r="AN11" s="59">
        <f t="shared" si="2"/>
        <v>516712</v>
      </c>
      <c r="AO11" s="59">
        <f t="shared" si="2"/>
        <v>547995</v>
      </c>
      <c r="AP11" s="60">
        <f t="shared" si="2"/>
        <v>0</v>
      </c>
      <c r="AQ11" s="60">
        <f t="shared" si="2"/>
        <v>0</v>
      </c>
      <c r="AR11" s="60">
        <f t="shared" si="2"/>
        <v>0</v>
      </c>
      <c r="AS11" s="60">
        <f t="shared" si="2"/>
        <v>0</v>
      </c>
      <c r="AT11" s="60">
        <f t="shared" si="2"/>
        <v>0</v>
      </c>
      <c r="AU11" s="60">
        <f t="shared" si="2"/>
        <v>0</v>
      </c>
      <c r="AV11" s="60">
        <f t="shared" si="2"/>
        <v>202061</v>
      </c>
      <c r="AW11" s="60">
        <f t="shared" si="2"/>
        <v>137773</v>
      </c>
      <c r="AX11" s="60">
        <f t="shared" si="2"/>
        <v>140116</v>
      </c>
      <c r="AY11" s="61">
        <f t="shared" si="2"/>
        <v>628909</v>
      </c>
      <c r="AZ11" s="61">
        <f t="shared" si="2"/>
        <v>383568</v>
      </c>
      <c r="BA11" s="61">
        <f t="shared" si="2"/>
        <v>383751</v>
      </c>
      <c r="BB11" s="59">
        <f t="shared" si="2"/>
        <v>106457</v>
      </c>
      <c r="BC11" s="59">
        <f t="shared" si="2"/>
        <v>32763</v>
      </c>
      <c r="BD11" s="59">
        <f t="shared" si="2"/>
        <v>32763</v>
      </c>
      <c r="BE11" s="59">
        <f t="shared" si="2"/>
        <v>172430</v>
      </c>
      <c r="BF11" s="59">
        <f t="shared" si="2"/>
        <v>145447</v>
      </c>
      <c r="BG11" s="59">
        <f t="shared" si="2"/>
        <v>145447</v>
      </c>
      <c r="BH11" s="59">
        <f t="shared" si="2"/>
        <v>140892</v>
      </c>
      <c r="BI11" s="59">
        <f t="shared" si="2"/>
        <v>87792</v>
      </c>
      <c r="BJ11" s="59">
        <f t="shared" si="2"/>
        <v>87792</v>
      </c>
      <c r="BK11" s="59">
        <f t="shared" si="2"/>
        <v>181139</v>
      </c>
      <c r="BL11" s="59">
        <f t="shared" si="2"/>
        <v>91275</v>
      </c>
      <c r="BM11" s="59">
        <f t="shared" si="2"/>
        <v>91458</v>
      </c>
      <c r="BN11" s="59">
        <f t="shared" si="2"/>
        <v>6014</v>
      </c>
      <c r="BO11" s="59">
        <f t="shared" si="2"/>
        <v>6013</v>
      </c>
      <c r="BP11" s="59">
        <f t="shared" si="2"/>
        <v>6013</v>
      </c>
      <c r="BQ11" s="59">
        <f t="shared" si="2"/>
        <v>21977</v>
      </c>
      <c r="BR11" s="59">
        <f t="shared" si="2"/>
        <v>20278</v>
      </c>
      <c r="BS11" s="59">
        <f t="shared" si="2"/>
        <v>20278</v>
      </c>
      <c r="BT11" s="61">
        <f t="shared" si="2"/>
        <v>717108</v>
      </c>
      <c r="BU11" s="61">
        <f t="shared" si="2"/>
        <v>418858</v>
      </c>
      <c r="BV11" s="62">
        <f t="shared" si="2"/>
        <v>409870</v>
      </c>
      <c r="BW11" s="59">
        <f t="shared" si="2"/>
        <v>91756</v>
      </c>
      <c r="BX11" s="59">
        <f t="shared" si="2"/>
        <v>35390</v>
      </c>
      <c r="BY11" s="59">
        <f t="shared" si="2"/>
        <v>35753</v>
      </c>
      <c r="BZ11" s="59">
        <f t="shared" si="2"/>
        <v>249332</v>
      </c>
      <c r="CA11" s="59">
        <f t="shared" ref="CA11:CE11" si="3">CA12+CA13+CA14+CA15+CA16+CA17</f>
        <v>166167</v>
      </c>
      <c r="CB11" s="59">
        <f t="shared" si="3"/>
        <v>165440</v>
      </c>
      <c r="CC11" s="61">
        <f t="shared" si="3"/>
        <v>376020</v>
      </c>
      <c r="CD11" s="61">
        <f t="shared" si="3"/>
        <v>217301</v>
      </c>
      <c r="CE11" s="61">
        <f t="shared" si="3"/>
        <v>208677</v>
      </c>
      <c r="CF11" s="60"/>
      <c r="CG11" s="60"/>
      <c r="CH11" s="60"/>
      <c r="CI11" s="59">
        <f t="shared" ref="CI11:DI11" si="4">CI12+CI13+CI14+CI15+CI16+CI17</f>
        <v>57118</v>
      </c>
      <c r="CJ11" s="59">
        <f t="shared" si="4"/>
        <v>41667</v>
      </c>
      <c r="CK11" s="59">
        <f t="shared" si="4"/>
        <v>35808</v>
      </c>
      <c r="CL11" s="59">
        <f t="shared" si="4"/>
        <v>0</v>
      </c>
      <c r="CM11" s="59">
        <f t="shared" si="4"/>
        <v>0</v>
      </c>
      <c r="CN11" s="59">
        <f t="shared" si="4"/>
        <v>0</v>
      </c>
      <c r="CO11" s="59">
        <f t="shared" si="4"/>
        <v>72720</v>
      </c>
      <c r="CP11" s="59">
        <f t="shared" si="4"/>
        <v>48507</v>
      </c>
      <c r="CQ11" s="59">
        <f t="shared" si="4"/>
        <v>51933</v>
      </c>
      <c r="CR11" s="59">
        <f t="shared" si="4"/>
        <v>7391</v>
      </c>
      <c r="CS11" s="59">
        <f t="shared" si="4"/>
        <v>0</v>
      </c>
      <c r="CT11" s="59">
        <f t="shared" si="4"/>
        <v>0</v>
      </c>
      <c r="CU11" s="59">
        <f t="shared" si="4"/>
        <v>2501</v>
      </c>
      <c r="CV11" s="59">
        <f t="shared" si="4"/>
        <v>2500</v>
      </c>
      <c r="CW11" s="59">
        <f t="shared" si="4"/>
        <v>2500</v>
      </c>
      <c r="CX11" s="59">
        <f t="shared" si="4"/>
        <v>75621</v>
      </c>
      <c r="CY11" s="59">
        <f t="shared" si="4"/>
        <v>64058</v>
      </c>
      <c r="CZ11" s="59">
        <f t="shared" si="4"/>
        <v>64058</v>
      </c>
      <c r="DA11" s="59">
        <f t="shared" si="4"/>
        <v>160669</v>
      </c>
      <c r="DB11" s="59">
        <f t="shared" si="4"/>
        <v>60569</v>
      </c>
      <c r="DC11" s="59">
        <f t="shared" si="4"/>
        <v>54378</v>
      </c>
      <c r="DD11" s="59">
        <f t="shared" si="4"/>
        <v>1148134</v>
      </c>
      <c r="DE11" s="59">
        <f t="shared" si="4"/>
        <v>891685</v>
      </c>
      <c r="DF11" s="59">
        <f t="shared" si="4"/>
        <v>897597</v>
      </c>
      <c r="DG11" s="59">
        <f t="shared" si="4"/>
        <v>365815</v>
      </c>
      <c r="DH11" s="59">
        <f t="shared" si="4"/>
        <v>165597</v>
      </c>
      <c r="DI11" s="59">
        <f t="shared" si="4"/>
        <v>165597</v>
      </c>
      <c r="DJ11" s="59">
        <f>DJ12+DJ13+DJ14+DJ15+DJ16+DJ17</f>
        <v>0</v>
      </c>
      <c r="DK11" s="60">
        <f>DK12+DK13+DK14+DK15+DK16+DK17</f>
        <v>0</v>
      </c>
      <c r="DL11" s="63">
        <f>DL12+DL13+DL14+DL15+DL16+DL17</f>
        <v>0</v>
      </c>
    </row>
    <row r="12" spans="1:116" s="83" customFormat="1" ht="37.5" customHeight="1">
      <c r="A12" s="65" t="s">
        <v>26</v>
      </c>
      <c r="B12" s="66">
        <v>153004</v>
      </c>
      <c r="C12" s="66">
        <v>-494</v>
      </c>
      <c r="D12" s="66">
        <f t="shared" ref="D12:D17" si="5">B12-C12</f>
        <v>153498</v>
      </c>
      <c r="E12" s="66">
        <f t="shared" ref="E12:E17" si="6">SUM(F12:G12)</f>
        <v>150512</v>
      </c>
      <c r="F12" s="67">
        <f t="shared" ref="F12:F17" si="7">C12</f>
        <v>-494</v>
      </c>
      <c r="G12" s="68">
        <v>151006</v>
      </c>
      <c r="H12" s="66">
        <f t="shared" ref="H12:H17" si="8">G12-D12</f>
        <v>-2492</v>
      </c>
      <c r="I12" s="69">
        <f t="shared" ref="I12:I17" si="9">G12/D12*100</f>
        <v>98.376526078515681</v>
      </c>
      <c r="J12" s="70">
        <f t="shared" ref="J12:K17" si="10">O12+R12+U12+AP12+AV12+AY12+BT12+DD12+DG12</f>
        <v>153004</v>
      </c>
      <c r="K12" s="70">
        <f t="shared" si="10"/>
        <v>94385</v>
      </c>
      <c r="L12" s="70">
        <f t="shared" si="1"/>
        <v>97110</v>
      </c>
      <c r="M12" s="71">
        <f t="shared" ref="M12:M17" si="11">K12-J12</f>
        <v>-58619</v>
      </c>
      <c r="N12" s="72">
        <f t="shared" ref="N12:N17" si="12">K12/J12*100</f>
        <v>61.687929727327393</v>
      </c>
      <c r="O12" s="73">
        <v>73442</v>
      </c>
      <c r="P12" s="74">
        <v>66015</v>
      </c>
      <c r="Q12" s="74">
        <v>66015</v>
      </c>
      <c r="R12" s="73">
        <v>18360</v>
      </c>
      <c r="S12" s="73">
        <v>16504</v>
      </c>
      <c r="T12" s="73">
        <v>16504</v>
      </c>
      <c r="U12" s="70">
        <f t="shared" ref="U12:W17" si="13">X12+AA12+AD12+AG12+AJ12+AM12</f>
        <v>7951</v>
      </c>
      <c r="V12" s="70">
        <f t="shared" si="13"/>
        <v>0</v>
      </c>
      <c r="W12" s="70">
        <f t="shared" si="13"/>
        <v>5825</v>
      </c>
      <c r="X12" s="73"/>
      <c r="Y12" s="73"/>
      <c r="Z12" s="73"/>
      <c r="AA12" s="73">
        <v>7951</v>
      </c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>
        <v>3135</v>
      </c>
      <c r="AM12" s="73"/>
      <c r="AN12" s="73"/>
      <c r="AO12" s="73">
        <v>2690</v>
      </c>
      <c r="AP12" s="75">
        <f t="shared" ref="AP12:AR17" si="14">AS12</f>
        <v>0</v>
      </c>
      <c r="AQ12" s="75">
        <f t="shared" si="14"/>
        <v>0</v>
      </c>
      <c r="AR12" s="75">
        <f t="shared" si="14"/>
        <v>0</v>
      </c>
      <c r="AS12" s="74"/>
      <c r="AT12" s="74"/>
      <c r="AU12" s="74"/>
      <c r="AV12" s="76"/>
      <c r="AW12" s="76"/>
      <c r="AX12" s="76"/>
      <c r="AY12" s="77">
        <f>BB12+BE12+BH12+BK12+BN12+BQ12</f>
        <v>5211</v>
      </c>
      <c r="AZ12" s="70">
        <f>BC12+BF12+BI12+BL12+BO12+BR12</f>
        <v>5208</v>
      </c>
      <c r="BA12" s="70">
        <f>BD12+BG12+BJ12+BM12+BP12+BS12</f>
        <v>5208</v>
      </c>
      <c r="BB12" s="73"/>
      <c r="BC12" s="73"/>
      <c r="BD12" s="73"/>
      <c r="BE12" s="73">
        <v>2809</v>
      </c>
      <c r="BF12" s="73">
        <v>2806</v>
      </c>
      <c r="BG12" s="73">
        <v>2806</v>
      </c>
      <c r="BH12" s="73">
        <v>1958</v>
      </c>
      <c r="BI12" s="73">
        <v>1958</v>
      </c>
      <c r="BJ12" s="73">
        <v>1958</v>
      </c>
      <c r="BK12" s="73">
        <v>444</v>
      </c>
      <c r="BL12" s="73">
        <v>444</v>
      </c>
      <c r="BM12" s="73">
        <v>444</v>
      </c>
      <c r="BN12" s="73"/>
      <c r="BO12" s="73"/>
      <c r="BP12" s="73"/>
      <c r="BQ12" s="73"/>
      <c r="BR12" s="73"/>
      <c r="BS12" s="73"/>
      <c r="BT12" s="78">
        <f>BW12+BZ12+CC12</f>
        <v>48040</v>
      </c>
      <c r="BU12" s="79">
        <f>BX12+CA12+CD12</f>
        <v>6658</v>
      </c>
      <c r="BV12" s="71">
        <f>BY12+CB12+CE12</f>
        <v>3558</v>
      </c>
      <c r="BW12" s="73"/>
      <c r="BX12" s="73"/>
      <c r="BY12" s="73"/>
      <c r="BZ12" s="73"/>
      <c r="CA12" s="73"/>
      <c r="CB12" s="73"/>
      <c r="CC12" s="80">
        <f>CF12+CI12+CL12+CO12+CR12+CU12+CX12+DA12</f>
        <v>48040</v>
      </c>
      <c r="CD12" s="79">
        <f>CG12+CJ12+CM12+CP12+CS12+CV12+CY12+DB12</f>
        <v>6658</v>
      </c>
      <c r="CE12" s="70">
        <f>CH12+CK12+CN12+CQ12+CT12+CW12+CZ12+DC12</f>
        <v>3558</v>
      </c>
      <c r="CF12" s="74"/>
      <c r="CG12" s="74"/>
      <c r="CH12" s="74"/>
      <c r="CI12" s="73">
        <v>85</v>
      </c>
      <c r="CJ12" s="73">
        <v>84</v>
      </c>
      <c r="CK12" s="73">
        <v>84</v>
      </c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>
        <v>47955</v>
      </c>
      <c r="DB12" s="73">
        <v>6574</v>
      </c>
      <c r="DC12" s="73">
        <v>3474</v>
      </c>
      <c r="DD12" s="73"/>
      <c r="DE12" s="73"/>
      <c r="DF12" s="73"/>
      <c r="DG12" s="73"/>
      <c r="DH12" s="73"/>
      <c r="DI12" s="73"/>
      <c r="DJ12" s="81"/>
      <c r="DK12" s="74"/>
      <c r="DL12" s="82"/>
    </row>
    <row r="13" spans="1:116" s="105" customFormat="1" ht="26.25" customHeight="1">
      <c r="A13" s="84" t="s">
        <v>27</v>
      </c>
      <c r="B13" s="85">
        <v>1911918</v>
      </c>
      <c r="C13" s="85">
        <v>215822</v>
      </c>
      <c r="D13" s="85">
        <f t="shared" si="5"/>
        <v>1696096</v>
      </c>
      <c r="E13" s="86">
        <f t="shared" si="6"/>
        <v>2030037</v>
      </c>
      <c r="F13" s="87">
        <f t="shared" si="7"/>
        <v>215822</v>
      </c>
      <c r="G13" s="88">
        <v>1814215</v>
      </c>
      <c r="H13" s="85">
        <f t="shared" si="8"/>
        <v>118119</v>
      </c>
      <c r="I13" s="89">
        <f t="shared" si="9"/>
        <v>106.96416948097279</v>
      </c>
      <c r="J13" s="90">
        <f t="shared" si="10"/>
        <v>1911918</v>
      </c>
      <c r="K13" s="90">
        <f t="shared" si="10"/>
        <v>1446914</v>
      </c>
      <c r="L13" s="90">
        <f>Q13+T13+W13+AR13+AX13+BA13+BV13+DF13+DI13</f>
        <v>1413563</v>
      </c>
      <c r="M13" s="91">
        <f t="shared" si="11"/>
        <v>-465004</v>
      </c>
      <c r="N13" s="92">
        <f t="shared" si="12"/>
        <v>75.678664043123192</v>
      </c>
      <c r="O13" s="93">
        <v>459702</v>
      </c>
      <c r="P13" s="94">
        <v>349748</v>
      </c>
      <c r="Q13" s="94">
        <v>314945</v>
      </c>
      <c r="R13" s="93">
        <v>107134</v>
      </c>
      <c r="S13" s="93">
        <v>74929</v>
      </c>
      <c r="T13" s="93">
        <v>70469</v>
      </c>
      <c r="U13" s="95">
        <f t="shared" si="13"/>
        <v>106422</v>
      </c>
      <c r="V13" s="95">
        <f t="shared" si="13"/>
        <v>64447</v>
      </c>
      <c r="W13" s="96">
        <f t="shared" si="13"/>
        <v>64447</v>
      </c>
      <c r="X13" s="93">
        <v>500</v>
      </c>
      <c r="Y13" s="93">
        <v>492</v>
      </c>
      <c r="Z13" s="93">
        <v>492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>
        <v>105922</v>
      </c>
      <c r="AN13" s="93">
        <v>63955</v>
      </c>
      <c r="AO13" s="93">
        <v>63955</v>
      </c>
      <c r="AP13" s="97">
        <f t="shared" si="14"/>
        <v>0</v>
      </c>
      <c r="AQ13" s="97">
        <f t="shared" si="14"/>
        <v>0</v>
      </c>
      <c r="AR13" s="97">
        <f t="shared" si="14"/>
        <v>0</v>
      </c>
      <c r="AS13" s="94"/>
      <c r="AT13" s="94"/>
      <c r="AU13" s="94"/>
      <c r="AV13" s="98">
        <v>15421</v>
      </c>
      <c r="AW13" s="98">
        <v>12364</v>
      </c>
      <c r="AX13" s="98">
        <v>12364</v>
      </c>
      <c r="AY13" s="99">
        <f>BB13+BE13+BH13+BK13+BN13+BQ13</f>
        <v>77731</v>
      </c>
      <c r="AZ13" s="95">
        <f>BC13+BF13+BI13+BL13+BO13+BR13</f>
        <v>49504</v>
      </c>
      <c r="BA13" s="95">
        <f t="shared" ref="AZ13:BA17" si="15">BD13+BG13+BJ13+BM13+BP13+BS13</f>
        <v>49504</v>
      </c>
      <c r="BB13" s="93"/>
      <c r="BC13" s="93"/>
      <c r="BD13" s="93"/>
      <c r="BE13" s="93">
        <v>5542</v>
      </c>
      <c r="BF13" s="93">
        <v>3588</v>
      </c>
      <c r="BG13" s="93">
        <v>3588</v>
      </c>
      <c r="BH13" s="93">
        <v>20081</v>
      </c>
      <c r="BI13" s="93">
        <v>12761</v>
      </c>
      <c r="BJ13" s="93">
        <v>12761</v>
      </c>
      <c r="BK13" s="93">
        <v>30131</v>
      </c>
      <c r="BL13" s="93">
        <v>12877</v>
      </c>
      <c r="BM13" s="93">
        <v>12877</v>
      </c>
      <c r="BN13" s="93"/>
      <c r="BO13" s="93"/>
      <c r="BP13" s="93"/>
      <c r="BQ13" s="93">
        <v>21977</v>
      </c>
      <c r="BR13" s="93">
        <v>20278</v>
      </c>
      <c r="BS13" s="93">
        <v>20278</v>
      </c>
      <c r="BT13" s="78">
        <f t="shared" ref="BT13:BU17" si="16">BW13+BZ13+CC13</f>
        <v>4501</v>
      </c>
      <c r="BU13" s="100">
        <f t="shared" si="16"/>
        <v>4501</v>
      </c>
      <c r="BV13" s="101">
        <f>BY13+CB13+CE13</f>
        <v>4501</v>
      </c>
      <c r="BW13" s="93"/>
      <c r="BX13" s="93"/>
      <c r="BY13" s="93"/>
      <c r="BZ13" s="93"/>
      <c r="CA13" s="93"/>
      <c r="CB13" s="93"/>
      <c r="CC13" s="80">
        <f>CF13+CI13+CL13+CO13+CR13+CU13+CX13+DA13</f>
        <v>4501</v>
      </c>
      <c r="CD13" s="102">
        <f t="shared" ref="CC13:CE17" si="17">CG13+CJ13+CM13+CP13+CS13+CV13+CY13+DB13</f>
        <v>4501</v>
      </c>
      <c r="CE13" s="95">
        <f t="shared" si="17"/>
        <v>4501</v>
      </c>
      <c r="CF13" s="94"/>
      <c r="CG13" s="94"/>
      <c r="CH13" s="94"/>
      <c r="CI13" s="93"/>
      <c r="CJ13" s="93"/>
      <c r="CK13" s="93"/>
      <c r="CL13" s="93"/>
      <c r="CM13" s="93"/>
      <c r="CN13" s="93"/>
      <c r="CO13" s="93">
        <v>1720</v>
      </c>
      <c r="CP13" s="93">
        <v>1720</v>
      </c>
      <c r="CQ13" s="93">
        <v>1720</v>
      </c>
      <c r="CR13" s="93"/>
      <c r="CS13" s="93"/>
      <c r="CT13" s="93"/>
      <c r="CU13" s="93">
        <v>2500</v>
      </c>
      <c r="CV13" s="93">
        <v>2500</v>
      </c>
      <c r="CW13" s="93">
        <v>2500</v>
      </c>
      <c r="CX13" s="93"/>
      <c r="CY13" s="93"/>
      <c r="CZ13" s="93"/>
      <c r="DA13" s="93">
        <v>281</v>
      </c>
      <c r="DB13" s="93">
        <v>281</v>
      </c>
      <c r="DC13" s="93">
        <v>281</v>
      </c>
      <c r="DD13" s="93">
        <v>1141007</v>
      </c>
      <c r="DE13" s="93">
        <v>891421</v>
      </c>
      <c r="DF13" s="93">
        <v>897333</v>
      </c>
      <c r="DG13" s="93"/>
      <c r="DH13" s="93"/>
      <c r="DI13" s="93"/>
      <c r="DJ13" s="103"/>
      <c r="DK13" s="94"/>
      <c r="DL13" s="104"/>
    </row>
    <row r="14" spans="1:116" s="120" customFormat="1" ht="37.5" customHeight="1">
      <c r="A14" s="106" t="s">
        <v>28</v>
      </c>
      <c r="B14" s="107">
        <v>13109988</v>
      </c>
      <c r="C14" s="107">
        <v>539042</v>
      </c>
      <c r="D14" s="107">
        <f t="shared" si="5"/>
        <v>12570946</v>
      </c>
      <c r="E14" s="107">
        <f t="shared" si="6"/>
        <v>8477889</v>
      </c>
      <c r="F14" s="87">
        <f t="shared" si="7"/>
        <v>539042</v>
      </c>
      <c r="G14" s="108">
        <v>7938847</v>
      </c>
      <c r="H14" s="107">
        <f t="shared" si="8"/>
        <v>-4632099</v>
      </c>
      <c r="I14" s="109">
        <f>G14/D14*100</f>
        <v>63.152343507004169</v>
      </c>
      <c r="J14" s="90">
        <f t="shared" si="10"/>
        <v>13109988</v>
      </c>
      <c r="K14" s="90">
        <f t="shared" si="10"/>
        <v>7737195</v>
      </c>
      <c r="L14" s="90">
        <f t="shared" si="1"/>
        <v>7657636</v>
      </c>
      <c r="M14" s="110">
        <f t="shared" si="11"/>
        <v>-5372793</v>
      </c>
      <c r="N14" s="111">
        <f t="shared" si="12"/>
        <v>59.017559741473448</v>
      </c>
      <c r="O14" s="112">
        <v>1441853</v>
      </c>
      <c r="P14" s="113">
        <v>1217183</v>
      </c>
      <c r="Q14" s="113">
        <v>1092576</v>
      </c>
      <c r="R14" s="112">
        <v>329416</v>
      </c>
      <c r="S14" s="112">
        <v>304193</v>
      </c>
      <c r="T14" s="112">
        <v>273147</v>
      </c>
      <c r="U14" s="90">
        <f t="shared" si="13"/>
        <v>10545543</v>
      </c>
      <c r="V14" s="90">
        <f t="shared" si="13"/>
        <v>5935394</v>
      </c>
      <c r="W14" s="96">
        <f t="shared" si="13"/>
        <v>6021753</v>
      </c>
      <c r="X14" s="112">
        <v>23755</v>
      </c>
      <c r="Y14" s="112">
        <v>8389</v>
      </c>
      <c r="Z14" s="112">
        <v>5923</v>
      </c>
      <c r="AA14" s="112">
        <v>87432</v>
      </c>
      <c r="AB14" s="112">
        <v>12258</v>
      </c>
      <c r="AC14" s="112">
        <v>12258</v>
      </c>
      <c r="AD14" s="112">
        <v>9869898</v>
      </c>
      <c r="AE14" s="112">
        <v>5633100</v>
      </c>
      <c r="AF14" s="112">
        <v>5702869</v>
      </c>
      <c r="AG14" s="112"/>
      <c r="AH14" s="112"/>
      <c r="AI14" s="112"/>
      <c r="AJ14" s="112">
        <v>43309</v>
      </c>
      <c r="AK14" s="112">
        <v>27149</v>
      </c>
      <c r="AL14" s="112">
        <v>22746</v>
      </c>
      <c r="AM14" s="112">
        <v>521149</v>
      </c>
      <c r="AN14" s="112">
        <v>254498</v>
      </c>
      <c r="AO14" s="112">
        <v>277957</v>
      </c>
      <c r="AP14" s="97">
        <f t="shared" si="14"/>
        <v>0</v>
      </c>
      <c r="AQ14" s="97">
        <f t="shared" si="14"/>
        <v>0</v>
      </c>
      <c r="AR14" s="97">
        <f t="shared" si="14"/>
        <v>0</v>
      </c>
      <c r="AS14" s="114"/>
      <c r="AT14" s="113"/>
      <c r="AU14" s="113"/>
      <c r="AV14" s="115">
        <v>74346</v>
      </c>
      <c r="AW14" s="115">
        <v>37374</v>
      </c>
      <c r="AX14" s="115">
        <v>36570</v>
      </c>
      <c r="AY14" s="116">
        <f>BB14+BE14+BH14+BK14+BN14+BQ14</f>
        <v>296995</v>
      </c>
      <c r="AZ14" s="90">
        <f t="shared" si="15"/>
        <v>104210</v>
      </c>
      <c r="BA14" s="90">
        <f t="shared" si="15"/>
        <v>104393</v>
      </c>
      <c r="BB14" s="112">
        <v>58969</v>
      </c>
      <c r="BC14" s="112">
        <v>482</v>
      </c>
      <c r="BD14" s="112">
        <v>482</v>
      </c>
      <c r="BE14" s="112">
        <v>68492</v>
      </c>
      <c r="BF14" s="112">
        <v>44430</v>
      </c>
      <c r="BG14" s="112">
        <v>44430</v>
      </c>
      <c r="BH14" s="112">
        <v>62175</v>
      </c>
      <c r="BI14" s="112">
        <v>23109</v>
      </c>
      <c r="BJ14" s="112">
        <v>23109</v>
      </c>
      <c r="BK14" s="112">
        <v>107359</v>
      </c>
      <c r="BL14" s="112">
        <v>36189</v>
      </c>
      <c r="BM14" s="112">
        <v>36372</v>
      </c>
      <c r="BN14" s="112"/>
      <c r="BO14" s="112"/>
      <c r="BP14" s="112"/>
      <c r="BQ14" s="112"/>
      <c r="BR14" s="112"/>
      <c r="BS14" s="112"/>
      <c r="BT14" s="78">
        <f t="shared" si="16"/>
        <v>272623</v>
      </c>
      <c r="BU14" s="100">
        <f t="shared" si="16"/>
        <v>90671</v>
      </c>
      <c r="BV14" s="101">
        <f>BY14+CB14+CE14</f>
        <v>81027</v>
      </c>
      <c r="BW14" s="112">
        <v>42332</v>
      </c>
      <c r="BX14" s="112">
        <v>20413</v>
      </c>
      <c r="BY14" s="112">
        <v>20413</v>
      </c>
      <c r="BZ14" s="112">
        <v>76683</v>
      </c>
      <c r="CA14" s="112"/>
      <c r="CB14" s="112"/>
      <c r="CC14" s="80">
        <f t="shared" si="17"/>
        <v>153608</v>
      </c>
      <c r="CD14" s="117">
        <f>CG14+CJ14+CM14+CP14+CS14+CV14+CY14+DB14</f>
        <v>70258</v>
      </c>
      <c r="CE14" s="90">
        <f t="shared" si="17"/>
        <v>60614</v>
      </c>
      <c r="CF14" s="113"/>
      <c r="CG14" s="113"/>
      <c r="CH14" s="113"/>
      <c r="CI14" s="112">
        <v>20811</v>
      </c>
      <c r="CJ14" s="112">
        <v>8779</v>
      </c>
      <c r="CK14" s="112">
        <v>2910</v>
      </c>
      <c r="CL14" s="112"/>
      <c r="CM14" s="112"/>
      <c r="CN14" s="112"/>
      <c r="CO14" s="112">
        <v>16744</v>
      </c>
      <c r="CP14" s="112">
        <v>6380</v>
      </c>
      <c r="CQ14" s="112">
        <v>3610</v>
      </c>
      <c r="CR14" s="112">
        <v>7391</v>
      </c>
      <c r="CS14" s="112"/>
      <c r="CT14" s="112"/>
      <c r="CU14" s="112"/>
      <c r="CV14" s="112"/>
      <c r="CW14" s="112"/>
      <c r="CX14" s="112">
        <v>61761</v>
      </c>
      <c r="CY14" s="112">
        <v>50198</v>
      </c>
      <c r="CZ14" s="112">
        <v>50198</v>
      </c>
      <c r="DA14" s="112">
        <v>46901</v>
      </c>
      <c r="DB14" s="112">
        <v>4901</v>
      </c>
      <c r="DC14" s="112">
        <v>3896</v>
      </c>
      <c r="DD14" s="112">
        <v>6863</v>
      </c>
      <c r="DE14" s="112"/>
      <c r="DF14" s="112"/>
      <c r="DG14" s="112">
        <v>142349</v>
      </c>
      <c r="DH14" s="112">
        <v>48170</v>
      </c>
      <c r="DI14" s="112">
        <v>48170</v>
      </c>
      <c r="DJ14" s="118"/>
      <c r="DK14" s="113"/>
      <c r="DL14" s="119"/>
    </row>
    <row r="15" spans="1:116" s="105" customFormat="1" ht="39" customHeight="1">
      <c r="A15" s="84" t="s">
        <v>29</v>
      </c>
      <c r="B15" s="85">
        <v>2161872</v>
      </c>
      <c r="C15" s="85">
        <v>414707</v>
      </c>
      <c r="D15" s="85">
        <f t="shared" si="5"/>
        <v>1747165</v>
      </c>
      <c r="E15" s="86">
        <f t="shared" si="6"/>
        <v>1747614</v>
      </c>
      <c r="F15" s="87">
        <f t="shared" si="7"/>
        <v>414707</v>
      </c>
      <c r="G15" s="121">
        <v>1332907</v>
      </c>
      <c r="H15" s="85">
        <f t="shared" si="8"/>
        <v>-414258</v>
      </c>
      <c r="I15" s="89">
        <f t="shared" si="9"/>
        <v>76.289703605555275</v>
      </c>
      <c r="J15" s="90">
        <f t="shared" si="10"/>
        <v>2161872</v>
      </c>
      <c r="K15" s="90">
        <f t="shared" si="10"/>
        <v>1518975</v>
      </c>
      <c r="L15" s="90">
        <f t="shared" si="1"/>
        <v>1540105</v>
      </c>
      <c r="M15" s="91">
        <f t="shared" si="11"/>
        <v>-642897</v>
      </c>
      <c r="N15" s="92">
        <f t="shared" si="12"/>
        <v>70.262022913474993</v>
      </c>
      <c r="O15" s="93">
        <v>956837</v>
      </c>
      <c r="P15" s="94">
        <v>698252</v>
      </c>
      <c r="Q15" s="94">
        <v>698159</v>
      </c>
      <c r="R15" s="93">
        <v>189959</v>
      </c>
      <c r="S15" s="93">
        <v>125376</v>
      </c>
      <c r="T15" s="93">
        <v>126036</v>
      </c>
      <c r="U15" s="95">
        <f t="shared" si="13"/>
        <v>331109</v>
      </c>
      <c r="V15" s="95">
        <f t="shared" si="13"/>
        <v>208548</v>
      </c>
      <c r="W15" s="96">
        <f t="shared" si="13"/>
        <v>221600</v>
      </c>
      <c r="X15" s="93">
        <v>2068</v>
      </c>
      <c r="Y15" s="93"/>
      <c r="Z15" s="93">
        <v>860</v>
      </c>
      <c r="AA15" s="93">
        <v>86191</v>
      </c>
      <c r="AB15" s="93">
        <v>65320</v>
      </c>
      <c r="AC15" s="93">
        <v>67256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>
        <v>242850</v>
      </c>
      <c r="AN15" s="93">
        <v>143228</v>
      </c>
      <c r="AO15" s="93">
        <v>153484</v>
      </c>
      <c r="AP15" s="97">
        <f t="shared" si="14"/>
        <v>0</v>
      </c>
      <c r="AQ15" s="97">
        <f t="shared" si="14"/>
        <v>0</v>
      </c>
      <c r="AR15" s="97">
        <f t="shared" si="14"/>
        <v>0</v>
      </c>
      <c r="AS15" s="94"/>
      <c r="AT15" s="94"/>
      <c r="AU15" s="94"/>
      <c r="AV15" s="98">
        <v>96062</v>
      </c>
      <c r="AW15" s="98">
        <v>77820</v>
      </c>
      <c r="AX15" s="98">
        <v>80407</v>
      </c>
      <c r="AY15" s="122">
        <f>BB15+BE15+BH15+BK15+BN15+BQ15</f>
        <v>63904</v>
      </c>
      <c r="AZ15" s="95">
        <f t="shared" si="15"/>
        <v>41256</v>
      </c>
      <c r="BA15" s="95">
        <f t="shared" si="15"/>
        <v>41256</v>
      </c>
      <c r="BB15" s="93">
        <v>15299</v>
      </c>
      <c r="BC15" s="93">
        <v>93</v>
      </c>
      <c r="BD15" s="93">
        <v>93</v>
      </c>
      <c r="BE15" s="93">
        <v>20268</v>
      </c>
      <c r="BF15" s="93">
        <v>19306</v>
      </c>
      <c r="BG15" s="93">
        <v>19306</v>
      </c>
      <c r="BH15" s="93">
        <v>20468</v>
      </c>
      <c r="BI15" s="93">
        <v>15427</v>
      </c>
      <c r="BJ15" s="93">
        <v>15427</v>
      </c>
      <c r="BK15" s="93">
        <v>7869</v>
      </c>
      <c r="BL15" s="93">
        <v>6430</v>
      </c>
      <c r="BM15" s="93">
        <v>6430</v>
      </c>
      <c r="BN15" s="93"/>
      <c r="BO15" s="93"/>
      <c r="BP15" s="93"/>
      <c r="BQ15" s="93"/>
      <c r="BR15" s="93"/>
      <c r="BS15" s="93"/>
      <c r="BT15" s="78">
        <f t="shared" si="16"/>
        <v>339551</v>
      </c>
      <c r="BU15" s="100">
        <f t="shared" si="16"/>
        <v>276857</v>
      </c>
      <c r="BV15" s="101">
        <f>BY15+CB15+CE15</f>
        <v>281781</v>
      </c>
      <c r="BW15" s="93">
        <v>37687</v>
      </c>
      <c r="BX15" s="93">
        <v>12006</v>
      </c>
      <c r="BY15" s="93">
        <v>12006</v>
      </c>
      <c r="BZ15" s="93">
        <v>164877</v>
      </c>
      <c r="CA15" s="93">
        <v>158395</v>
      </c>
      <c r="CB15" s="93">
        <v>156893</v>
      </c>
      <c r="CC15" s="80">
        <f t="shared" si="17"/>
        <v>136987</v>
      </c>
      <c r="CD15" s="102">
        <f>CG15+CJ15+CM15+CP15+CS15+CV15+CY15+DB15</f>
        <v>106456</v>
      </c>
      <c r="CE15" s="95">
        <f>CH15+CK15+CN15+CQ15+CT15+CW15+CZ15+DC15</f>
        <v>112882</v>
      </c>
      <c r="CF15" s="94"/>
      <c r="CG15" s="94"/>
      <c r="CH15" s="94"/>
      <c r="CI15" s="93">
        <v>32201</v>
      </c>
      <c r="CJ15" s="93">
        <v>29603</v>
      </c>
      <c r="CK15" s="93">
        <v>29603</v>
      </c>
      <c r="CL15" s="93"/>
      <c r="CM15" s="93"/>
      <c r="CN15" s="93"/>
      <c r="CO15" s="93">
        <v>54256</v>
      </c>
      <c r="CP15" s="93">
        <v>40407</v>
      </c>
      <c r="CQ15" s="93">
        <v>46603</v>
      </c>
      <c r="CR15" s="93"/>
      <c r="CS15" s="93"/>
      <c r="CT15" s="93"/>
      <c r="CU15" s="93">
        <v>1</v>
      </c>
      <c r="CV15" s="93"/>
      <c r="CW15" s="93"/>
      <c r="CX15" s="93"/>
      <c r="CY15" s="93"/>
      <c r="CZ15" s="93"/>
      <c r="DA15" s="93">
        <v>50529</v>
      </c>
      <c r="DB15" s="93">
        <v>36446</v>
      </c>
      <c r="DC15" s="93">
        <v>36676</v>
      </c>
      <c r="DD15" s="93"/>
      <c r="DE15" s="93"/>
      <c r="DF15" s="93"/>
      <c r="DG15" s="93">
        <v>184450</v>
      </c>
      <c r="DH15" s="93">
        <v>90866</v>
      </c>
      <c r="DI15" s="93">
        <v>90866</v>
      </c>
      <c r="DJ15" s="103"/>
      <c r="DK15" s="94"/>
      <c r="DL15" s="104"/>
    </row>
    <row r="16" spans="1:116" s="120" customFormat="1" ht="47.25" customHeight="1">
      <c r="A16" s="123" t="s">
        <v>30</v>
      </c>
      <c r="B16" s="107">
        <v>1596460</v>
      </c>
      <c r="C16" s="107">
        <v>319269</v>
      </c>
      <c r="D16" s="107">
        <f t="shared" si="5"/>
        <v>1277191</v>
      </c>
      <c r="E16" s="107">
        <f>SUM(F16:G16)</f>
        <v>1609673</v>
      </c>
      <c r="F16" s="87">
        <f t="shared" si="7"/>
        <v>319269</v>
      </c>
      <c r="G16" s="108">
        <v>1290404</v>
      </c>
      <c r="H16" s="107">
        <f t="shared" si="8"/>
        <v>13213</v>
      </c>
      <c r="I16" s="109">
        <f t="shared" si="9"/>
        <v>101.03453594646376</v>
      </c>
      <c r="J16" s="90">
        <f t="shared" si="10"/>
        <v>1596460</v>
      </c>
      <c r="K16" s="90">
        <f t="shared" si="10"/>
        <v>1353228</v>
      </c>
      <c r="L16" s="90">
        <f t="shared" si="1"/>
        <v>1416972</v>
      </c>
      <c r="M16" s="110">
        <f t="shared" si="11"/>
        <v>-243232</v>
      </c>
      <c r="N16" s="111">
        <f t="shared" si="12"/>
        <v>84.764290993823835</v>
      </c>
      <c r="O16" s="112">
        <v>533788</v>
      </c>
      <c r="P16" s="113">
        <v>398854</v>
      </c>
      <c r="Q16" s="113">
        <v>471792</v>
      </c>
      <c r="R16" s="112">
        <v>129585</v>
      </c>
      <c r="S16" s="112">
        <v>98093</v>
      </c>
      <c r="T16" s="112">
        <v>108355</v>
      </c>
      <c r="U16" s="90">
        <f t="shared" si="13"/>
        <v>653420</v>
      </c>
      <c r="V16" s="90">
        <f t="shared" si="13"/>
        <v>601508</v>
      </c>
      <c r="W16" s="96">
        <f t="shared" si="13"/>
        <v>582524</v>
      </c>
      <c r="X16" s="112">
        <v>99141</v>
      </c>
      <c r="Y16" s="112">
        <v>99138</v>
      </c>
      <c r="Z16" s="112">
        <v>107138</v>
      </c>
      <c r="AA16" s="112">
        <v>26194</v>
      </c>
      <c r="AB16" s="112">
        <v>14927</v>
      </c>
      <c r="AC16" s="112">
        <v>14927</v>
      </c>
      <c r="AD16" s="112">
        <v>472766</v>
      </c>
      <c r="AE16" s="112">
        <v>435107</v>
      </c>
      <c r="AF16" s="112">
        <v>411989</v>
      </c>
      <c r="AG16" s="112"/>
      <c r="AH16" s="112"/>
      <c r="AI16" s="112"/>
      <c r="AJ16" s="112">
        <v>11686</v>
      </c>
      <c r="AK16" s="112">
        <v>10826</v>
      </c>
      <c r="AL16" s="112">
        <v>12082</v>
      </c>
      <c r="AM16" s="112">
        <v>43633</v>
      </c>
      <c r="AN16" s="112">
        <v>41510</v>
      </c>
      <c r="AO16" s="112">
        <v>36388</v>
      </c>
      <c r="AP16" s="97">
        <f t="shared" si="14"/>
        <v>0</v>
      </c>
      <c r="AQ16" s="97">
        <f t="shared" si="14"/>
        <v>0</v>
      </c>
      <c r="AR16" s="97">
        <f t="shared" si="14"/>
        <v>0</v>
      </c>
      <c r="AS16" s="113"/>
      <c r="AT16" s="113"/>
      <c r="AU16" s="113"/>
      <c r="AV16" s="115">
        <v>12850</v>
      </c>
      <c r="AW16" s="115">
        <v>6873</v>
      </c>
      <c r="AX16" s="115">
        <v>7633</v>
      </c>
      <c r="AY16" s="116">
        <f>BB16+BE16+BH16+BK16+BN16+BQ16</f>
        <v>185068</v>
      </c>
      <c r="AZ16" s="90">
        <f t="shared" si="15"/>
        <v>183390</v>
      </c>
      <c r="BA16" s="90">
        <f t="shared" si="15"/>
        <v>183390</v>
      </c>
      <c r="BB16" s="112">
        <v>32189</v>
      </c>
      <c r="BC16" s="112">
        <v>32188</v>
      </c>
      <c r="BD16" s="112">
        <v>32188</v>
      </c>
      <c r="BE16" s="112">
        <v>75319</v>
      </c>
      <c r="BF16" s="112">
        <v>75317</v>
      </c>
      <c r="BG16" s="112">
        <v>75317</v>
      </c>
      <c r="BH16" s="112">
        <v>36210</v>
      </c>
      <c r="BI16" s="112">
        <v>34537</v>
      </c>
      <c r="BJ16" s="112">
        <v>34537</v>
      </c>
      <c r="BK16" s="112">
        <v>35336</v>
      </c>
      <c r="BL16" s="112">
        <v>35335</v>
      </c>
      <c r="BM16" s="112">
        <v>35335</v>
      </c>
      <c r="BN16" s="112">
        <v>6014</v>
      </c>
      <c r="BO16" s="112">
        <v>6013</v>
      </c>
      <c r="BP16" s="112">
        <v>6013</v>
      </c>
      <c r="BQ16" s="112"/>
      <c r="BR16" s="112"/>
      <c r="BS16" s="112"/>
      <c r="BT16" s="78">
        <f t="shared" si="16"/>
        <v>43749</v>
      </c>
      <c r="BU16" s="100">
        <f t="shared" si="16"/>
        <v>37949</v>
      </c>
      <c r="BV16" s="101">
        <f>BY16+CB16+CE16</f>
        <v>36717</v>
      </c>
      <c r="BW16" s="112">
        <v>6629</v>
      </c>
      <c r="BX16" s="112">
        <v>1602</v>
      </c>
      <c r="BY16" s="112">
        <v>1965</v>
      </c>
      <c r="BZ16" s="112">
        <v>7772</v>
      </c>
      <c r="CA16" s="112">
        <v>7772</v>
      </c>
      <c r="CB16" s="112">
        <v>8547</v>
      </c>
      <c r="CC16" s="80">
        <f t="shared" si="17"/>
        <v>29348</v>
      </c>
      <c r="CD16" s="124">
        <f>CG16+CJ16+CM16+CP16+CS16+CV16+CY16+DB16</f>
        <v>28575</v>
      </c>
      <c r="CE16" s="90">
        <f t="shared" si="17"/>
        <v>26205</v>
      </c>
      <c r="CF16" s="113"/>
      <c r="CG16" s="113"/>
      <c r="CH16" s="113"/>
      <c r="CI16" s="112">
        <v>2370</v>
      </c>
      <c r="CJ16" s="112">
        <v>2348</v>
      </c>
      <c r="CK16" s="112">
        <v>2358</v>
      </c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>
        <v>13860</v>
      </c>
      <c r="CY16" s="112">
        <v>13860</v>
      </c>
      <c r="CZ16" s="112">
        <v>13860</v>
      </c>
      <c r="DA16" s="112">
        <v>13118</v>
      </c>
      <c r="DB16" s="112">
        <v>12367</v>
      </c>
      <c r="DC16" s="112">
        <v>9987</v>
      </c>
      <c r="DD16" s="112"/>
      <c r="DE16" s="112"/>
      <c r="DF16" s="112"/>
      <c r="DG16" s="112">
        <v>38000</v>
      </c>
      <c r="DH16" s="112">
        <v>26561</v>
      </c>
      <c r="DI16" s="112">
        <v>26561</v>
      </c>
      <c r="DJ16" s="118"/>
      <c r="DK16" s="113"/>
      <c r="DL16" s="119"/>
    </row>
    <row r="17" spans="1:116" s="143" customFormat="1" ht="36.75" customHeight="1" thickBot="1">
      <c r="A17" s="125" t="s">
        <v>31</v>
      </c>
      <c r="B17" s="126">
        <v>30835</v>
      </c>
      <c r="C17" s="126">
        <v>507</v>
      </c>
      <c r="D17" s="126">
        <f t="shared" si="5"/>
        <v>30328</v>
      </c>
      <c r="E17" s="127">
        <f t="shared" si="6"/>
        <v>27356</v>
      </c>
      <c r="F17" s="128">
        <f t="shared" si="7"/>
        <v>507</v>
      </c>
      <c r="G17" s="129">
        <v>26849</v>
      </c>
      <c r="H17" s="126">
        <f t="shared" si="8"/>
        <v>-3479</v>
      </c>
      <c r="I17" s="130">
        <f t="shared" si="9"/>
        <v>88.52875230809812</v>
      </c>
      <c r="J17" s="131">
        <f t="shared" si="10"/>
        <v>30835</v>
      </c>
      <c r="K17" s="131">
        <f t="shared" si="10"/>
        <v>20673</v>
      </c>
      <c r="L17" s="131">
        <f t="shared" si="1"/>
        <v>20179</v>
      </c>
      <c r="M17" s="132">
        <f t="shared" si="11"/>
        <v>-10162</v>
      </c>
      <c r="N17" s="133">
        <f t="shared" si="12"/>
        <v>67.043943570617799</v>
      </c>
      <c r="O17" s="134"/>
      <c r="P17" s="135"/>
      <c r="Q17" s="135"/>
      <c r="R17" s="134"/>
      <c r="S17" s="134"/>
      <c r="T17" s="134"/>
      <c r="U17" s="136">
        <f t="shared" si="13"/>
        <v>17529</v>
      </c>
      <c r="V17" s="131">
        <f t="shared" si="13"/>
        <v>14845</v>
      </c>
      <c r="W17" s="136">
        <f t="shared" si="13"/>
        <v>14487</v>
      </c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>
        <v>4008</v>
      </c>
      <c r="AK17" s="134">
        <v>1324</v>
      </c>
      <c r="AL17" s="134">
        <v>966</v>
      </c>
      <c r="AM17" s="134">
        <v>13521</v>
      </c>
      <c r="AN17" s="134">
        <v>13521</v>
      </c>
      <c r="AO17" s="134">
        <v>13521</v>
      </c>
      <c r="AP17" s="137">
        <f t="shared" si="14"/>
        <v>0</v>
      </c>
      <c r="AQ17" s="137">
        <f t="shared" si="14"/>
        <v>0</v>
      </c>
      <c r="AR17" s="137">
        <f t="shared" si="14"/>
        <v>0</v>
      </c>
      <c r="AS17" s="135"/>
      <c r="AT17" s="135"/>
      <c r="AU17" s="135"/>
      <c r="AV17" s="138">
        <v>3382</v>
      </c>
      <c r="AW17" s="138">
        <v>3342</v>
      </c>
      <c r="AX17" s="138">
        <v>3142</v>
      </c>
      <c r="AY17" s="139">
        <f>BB17+BE17+BH17+BK17+BN17+BQ17</f>
        <v>0</v>
      </c>
      <c r="AZ17" s="136">
        <f t="shared" si="15"/>
        <v>0</v>
      </c>
      <c r="BA17" s="136">
        <f t="shared" si="15"/>
        <v>0</v>
      </c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40">
        <f t="shared" si="16"/>
        <v>8644</v>
      </c>
      <c r="BU17" s="136">
        <f t="shared" si="16"/>
        <v>2222</v>
      </c>
      <c r="BV17" s="132">
        <f>BY17+CB17+CE17</f>
        <v>2286</v>
      </c>
      <c r="BW17" s="134">
        <v>5108</v>
      </c>
      <c r="BX17" s="134">
        <v>1369</v>
      </c>
      <c r="BY17" s="134">
        <v>1369</v>
      </c>
      <c r="BZ17" s="134"/>
      <c r="CA17" s="134"/>
      <c r="CB17" s="134"/>
      <c r="CC17" s="140">
        <f t="shared" si="17"/>
        <v>3536</v>
      </c>
      <c r="CD17" s="136">
        <f>CG17+CJ17+CM17+CP17+CS17+CV17+CY17+DB17</f>
        <v>853</v>
      </c>
      <c r="CE17" s="136">
        <f t="shared" si="17"/>
        <v>917</v>
      </c>
      <c r="CF17" s="135"/>
      <c r="CG17" s="135"/>
      <c r="CH17" s="135"/>
      <c r="CI17" s="134">
        <v>1651</v>
      </c>
      <c r="CJ17" s="134">
        <v>853</v>
      </c>
      <c r="CK17" s="134">
        <v>853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>
        <v>1885</v>
      </c>
      <c r="DB17" s="134"/>
      <c r="DC17" s="134">
        <v>64</v>
      </c>
      <c r="DD17" s="134">
        <v>264</v>
      </c>
      <c r="DE17" s="134">
        <v>264</v>
      </c>
      <c r="DF17" s="134">
        <v>264</v>
      </c>
      <c r="DG17" s="134">
        <v>1016</v>
      </c>
      <c r="DH17" s="134"/>
      <c r="DI17" s="134"/>
      <c r="DJ17" s="141"/>
      <c r="DK17" s="135"/>
      <c r="DL17" s="142"/>
    </row>
    <row r="18" spans="1:116" s="17" customFormat="1">
      <c r="B18" s="144"/>
      <c r="C18" s="144"/>
      <c r="D18" s="144"/>
      <c r="E18" s="144"/>
      <c r="F18" s="144"/>
      <c r="G18" s="144"/>
      <c r="H18" s="144"/>
      <c r="I18" s="144"/>
      <c r="L18" s="145"/>
    </row>
    <row r="19" spans="1:116">
      <c r="J19" s="146"/>
    </row>
    <row r="20" spans="1:116" s="147" customFormat="1" ht="15.75">
      <c r="B20" s="147" t="s">
        <v>32</v>
      </c>
      <c r="H20" s="147" t="s">
        <v>33</v>
      </c>
      <c r="J20" s="148"/>
      <c r="K20" s="148"/>
      <c r="L20" s="148"/>
    </row>
    <row r="21" spans="1:116">
      <c r="A21" s="12" t="s">
        <v>34</v>
      </c>
    </row>
    <row r="22" spans="1:116">
      <c r="I22" s="146"/>
    </row>
    <row r="34" spans="11:11" ht="15.75">
      <c r="K34" s="149"/>
    </row>
  </sheetData>
  <mergeCells count="143">
    <mergeCell ref="X6:Z6"/>
    <mergeCell ref="AA6:AC6"/>
    <mergeCell ref="AD6:AF6"/>
    <mergeCell ref="AG6:AI6"/>
    <mergeCell ref="AJ6:AL6"/>
    <mergeCell ref="AM6:AO6"/>
    <mergeCell ref="J5:P5"/>
    <mergeCell ref="B6:I6"/>
    <mergeCell ref="J6:N6"/>
    <mergeCell ref="O6:Q6"/>
    <mergeCell ref="R6:T6"/>
    <mergeCell ref="U6:W6"/>
    <mergeCell ref="BH6:BJ6"/>
    <mergeCell ref="BK6:BM6"/>
    <mergeCell ref="BN6:BP6"/>
    <mergeCell ref="BQ6:BS6"/>
    <mergeCell ref="BT6:BV6"/>
    <mergeCell ref="BW6:BY6"/>
    <mergeCell ref="AP6:AR6"/>
    <mergeCell ref="AS6:AU6"/>
    <mergeCell ref="AV6:AX6"/>
    <mergeCell ref="AY6:BA6"/>
    <mergeCell ref="BB6:BD6"/>
    <mergeCell ref="BE6:BG6"/>
    <mergeCell ref="CR6:CT6"/>
    <mergeCell ref="CU6:CW6"/>
    <mergeCell ref="CX6:CZ6"/>
    <mergeCell ref="DD6:DF6"/>
    <mergeCell ref="DG6:DI6"/>
    <mergeCell ref="DJ6:DL6"/>
    <mergeCell ref="BZ6:CB6"/>
    <mergeCell ref="CC6:CE6"/>
    <mergeCell ref="CF6:CH6"/>
    <mergeCell ref="CI6:CK6"/>
    <mergeCell ref="CL6:CN6"/>
    <mergeCell ref="CO6:CQ6"/>
    <mergeCell ref="J7:J8"/>
    <mergeCell ref="K7:K8"/>
    <mergeCell ref="L7:L8"/>
    <mergeCell ref="M7:M8"/>
    <mergeCell ref="N7:N8"/>
    <mergeCell ref="O7:O8"/>
    <mergeCell ref="B7:B8"/>
    <mergeCell ref="C7:D7"/>
    <mergeCell ref="E7:E8"/>
    <mergeCell ref="F7:G7"/>
    <mergeCell ref="H7:H8"/>
    <mergeCell ref="I7:I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K7:AK8"/>
    <mergeCell ref="AL7:AL8"/>
    <mergeCell ref="AM7:AM8"/>
    <mergeCell ref="AN7:AN8"/>
    <mergeCell ref="AO7:AO8"/>
    <mergeCell ref="AP7:AP8"/>
    <mergeCell ref="AB7:AB8"/>
    <mergeCell ref="AC7:AC8"/>
    <mergeCell ref="AD7:AD8"/>
    <mergeCell ref="AE7:AE8"/>
    <mergeCell ref="AF7:AF8"/>
    <mergeCell ref="AJ7:AJ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BU7:BU8"/>
    <mergeCell ref="BV7:BV8"/>
    <mergeCell ref="BW7:BW8"/>
    <mergeCell ref="BX7:BX8"/>
    <mergeCell ref="BY7:BY8"/>
    <mergeCell ref="BZ7:BZ8"/>
    <mergeCell ref="BO7:BO8"/>
    <mergeCell ref="BP7:BP8"/>
    <mergeCell ref="BQ7:BQ8"/>
    <mergeCell ref="BR7:BR8"/>
    <mergeCell ref="BS7:BS8"/>
    <mergeCell ref="BT7:BT8"/>
    <mergeCell ref="CJ7:CJ8"/>
    <mergeCell ref="CK7:CK8"/>
    <mergeCell ref="CL7:CL8"/>
    <mergeCell ref="CM7:CM8"/>
    <mergeCell ref="CN7:CN8"/>
    <mergeCell ref="CO7:CO8"/>
    <mergeCell ref="CA7:CA8"/>
    <mergeCell ref="CB7:CB8"/>
    <mergeCell ref="CC7:CC8"/>
    <mergeCell ref="CD7:CD8"/>
    <mergeCell ref="CE7:CE8"/>
    <mergeCell ref="CI7:CI8"/>
    <mergeCell ref="CV7:CV8"/>
    <mergeCell ref="CW7:CW8"/>
    <mergeCell ref="CX7:CX8"/>
    <mergeCell ref="CY7:CY8"/>
    <mergeCell ref="CZ7:CZ8"/>
    <mergeCell ref="DA7:DA8"/>
    <mergeCell ref="CP7:CP8"/>
    <mergeCell ref="CQ7:CQ8"/>
    <mergeCell ref="CR7:CR8"/>
    <mergeCell ref="CS7:CS8"/>
    <mergeCell ref="CT7:CT8"/>
    <mergeCell ref="CU7:CU8"/>
    <mergeCell ref="DH7:DH8"/>
    <mergeCell ref="DI7:DI8"/>
    <mergeCell ref="DJ7:DJ8"/>
    <mergeCell ref="DK7:DK8"/>
    <mergeCell ref="DL7:DL8"/>
    <mergeCell ref="DB7:DB8"/>
    <mergeCell ref="DC7:DC8"/>
    <mergeCell ref="DD7:DD8"/>
    <mergeCell ref="DE7:DE8"/>
    <mergeCell ref="DF7:DF8"/>
    <mergeCell ref="DG7:DG8"/>
  </mergeCells>
  <pageMargins left="0.23622047244094491" right="0" top="1.2598425196850394" bottom="0.19685039370078741" header="1.3779527559055118" footer="0.51181102362204722"/>
  <pageSetup paperSize="9" scale="70" fitToWidth="4" orientation="landscape" r:id="rId1"/>
  <headerFooter alignWithMargins="0"/>
  <colBreaks count="1" manualBreakCount="1">
    <brk id="1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k217t</dc:creator>
  <cp:lastModifiedBy>Кирсанова</cp:lastModifiedBy>
  <dcterms:created xsi:type="dcterms:W3CDTF">2021-03-31T05:39:14Z</dcterms:created>
  <dcterms:modified xsi:type="dcterms:W3CDTF">2021-03-31T06:14:41Z</dcterms:modified>
</cp:coreProperties>
</file>