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6485" windowHeight="9315"/>
  </bookViews>
  <sheets>
    <sheet name="Приложение №3" sheetId="1" r:id="rId1"/>
  </sheets>
  <definedNames>
    <definedName name="_xlnm.Print_Titles" localSheetId="0">'Приложение №3'!$13:$13</definedName>
    <definedName name="_xlnm.Print_Area" localSheetId="0">'Приложение №3'!$A$1:$G$64</definedName>
  </definedNames>
  <calcPr calcId="145621"/>
</workbook>
</file>

<file path=xl/calcChain.xml><?xml version="1.0" encoding="utf-8"?>
<calcChain xmlns="http://schemas.openxmlformats.org/spreadsheetml/2006/main">
  <c r="F49" i="1" l="1"/>
  <c r="C42" i="1"/>
  <c r="F41" i="1"/>
  <c r="E49" i="1"/>
  <c r="F61" i="1"/>
  <c r="G49" i="1"/>
  <c r="E61" i="1" l="1"/>
  <c r="G61" i="1" s="1"/>
  <c r="G60" i="1" s="1"/>
  <c r="E38" i="1"/>
  <c r="G38" i="1" s="1"/>
  <c r="E30" i="1"/>
  <c r="G30" i="1" s="1"/>
  <c r="E31" i="1"/>
  <c r="G31" i="1" s="1"/>
  <c r="E32" i="1"/>
  <c r="G32" i="1" s="1"/>
  <c r="E63" i="1"/>
  <c r="G63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50" i="1"/>
  <c r="G50" i="1" s="1"/>
  <c r="E51" i="1"/>
  <c r="G51" i="1" s="1"/>
  <c r="E52" i="1"/>
  <c r="G52" i="1" s="1"/>
  <c r="E53" i="1"/>
  <c r="G53" i="1" s="1"/>
  <c r="E54" i="1"/>
  <c r="G54" i="1" s="1"/>
  <c r="D37" i="1"/>
  <c r="D29" i="1"/>
  <c r="D15" i="1"/>
  <c r="E18" i="1"/>
  <c r="G18" i="1" s="1"/>
  <c r="E19" i="1"/>
  <c r="G19" i="1" s="1"/>
  <c r="E22" i="1"/>
  <c r="G22" i="1" s="1"/>
  <c r="E24" i="1"/>
  <c r="G24" i="1" s="1"/>
  <c r="E25" i="1"/>
  <c r="G25" i="1" s="1"/>
  <c r="E26" i="1"/>
  <c r="G26" i="1" s="1"/>
  <c r="E27" i="1"/>
  <c r="G27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17" i="1"/>
  <c r="G17" i="1" s="1"/>
  <c r="D60" i="1"/>
  <c r="E60" i="1"/>
  <c r="D41" i="1"/>
  <c r="C21" i="1"/>
  <c r="C15" i="1" s="1"/>
  <c r="C20" i="1"/>
  <c r="E20" i="1" s="1"/>
  <c r="G20" i="1" s="1"/>
  <c r="C28" i="1"/>
  <c r="E28" i="1" s="1"/>
  <c r="G28" i="1" s="1"/>
  <c r="C60" i="1"/>
  <c r="C41" i="1"/>
  <c r="C37" i="1"/>
  <c r="E37" i="1" s="1"/>
  <c r="G37" i="1" s="1"/>
  <c r="C29" i="1"/>
  <c r="C23" i="1"/>
  <c r="E23" i="1" s="1"/>
  <c r="G23" i="1" s="1"/>
  <c r="F60" i="1" l="1"/>
  <c r="F14" i="1"/>
  <c r="E21" i="1"/>
  <c r="D14" i="1"/>
  <c r="D64" i="1" s="1"/>
  <c r="E29" i="1"/>
  <c r="G29" i="1" s="1"/>
  <c r="E42" i="1"/>
  <c r="C14" i="1"/>
  <c r="C64" i="1" s="1"/>
  <c r="E15" i="1" l="1"/>
  <c r="E14" i="1" s="1"/>
  <c r="G21" i="1"/>
  <c r="G15" i="1" s="1"/>
  <c r="G14" i="1" s="1"/>
  <c r="E41" i="1"/>
  <c r="G42" i="1"/>
  <c r="G41" i="1" s="1"/>
  <c r="G64" i="1" s="1"/>
  <c r="E64" i="1"/>
  <c r="F64" i="1"/>
</calcChain>
</file>

<file path=xl/sharedStrings.xml><?xml version="1.0" encoding="utf-8"?>
<sst xmlns="http://schemas.openxmlformats.org/spreadsheetml/2006/main" count="54" uniqueCount="49">
  <si>
    <t>Код</t>
  </si>
  <si>
    <t>Наименование групп, подгрупп, статей и подстатей доходов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</si>
  <si>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</si>
  <si>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</si>
  <si>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</si>
  <si>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</si>
  <si>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выручки организаций, применяющих упрощенную систему налогообложения, бухгалтерского учета и отчетности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</si>
  <si>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</si>
  <si>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</si>
  <si>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</si>
  <si>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</si>
  <si>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</si>
  <si>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</si>
  <si>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</si>
  <si>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</si>
  <si>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</si>
  <si>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</si>
  <si>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</si>
  <si>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</si>
  <si>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</si>
  <si>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Отчисления средств от платы за патент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</si>
  <si>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</si>
  <si>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</si>
  <si>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</si>
  <si>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</si>
  <si>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</si>
  <si>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</si>
  <si>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</si>
  <si>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</si>
  <si>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</si>
  <si>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</si>
  <si>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</si>
  <si>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</si>
  <si>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</si>
  <si>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</si>
  <si>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</si>
  <si>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</si>
  <si>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</si>
  <si>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Налог с потенциально возможного к получению годового дохода для индивидуальных предпринимателей</t>
  </si>
  <si>
    <t xml:space="preserve">Налог с выручки индивидуальных предпринимателей, применяющих упрощенную систему налогообложения </t>
  </si>
  <si>
    <t xml:space="preserve">к Решению Тираспольского городского </t>
  </si>
  <si>
    <t xml:space="preserve">Совета народных депутатов </t>
  </si>
  <si>
    <t>Приложение № 2</t>
  </si>
  <si>
    <t>Доходная часть  местного бюджета города Тирасполь на 2020 год</t>
  </si>
  <si>
    <t>Действующая редакция</t>
  </si>
  <si>
    <t>Отклонение</t>
  </si>
  <si>
    <t xml:space="preserve">№ 3 от 6 февраля 2020 г.  </t>
  </si>
  <si>
    <t>Сумма</t>
  </si>
  <si>
    <t xml:space="preserve">№ 7 от 29 декабря 2020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</si>
</sst>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indexed="30"/>
      <name val="Calibri"/>
      <family val="2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0" fontId="4" fillId="0" borderId="0" xfId="0" applyFont="1" applyFill="1" applyBorder="1"/>
    <xf numFmtId="0" fontId="5" fillId="0" borderId="0" xfId="0" applyFont="1" applyFill="1" applyBorder="1" applyAlignment="1">
      <alignment wrapText="1"/>
    </xf>
    <xf numFmtId="167" fontId="3" fillId="0" borderId="0" xfId="1" applyNumberFormat="1" applyFont="1" applyFill="1" applyBorder="1"/>
    <xf numFmtId="0" fontId="0" fillId="3" borderId="0" xfId="0" applyFill="1"/>
    <xf numFmtId="0" fontId="7" fillId="3" borderId="0" xfId="0" applyFont="1" applyFill="1"/>
    <xf numFmtId="2" fontId="7" fillId="3" borderId="0" xfId="0" applyNumberFormat="1" applyFont="1" applyFill="1"/>
    <xf numFmtId="0" fontId="0" fillId="4" borderId="0" xfId="0" applyFill="1"/>
    <xf numFmtId="0" fontId="3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2" fillId="3" borderId="0" xfId="0" applyFont="1" applyFill="1"/>
    <xf numFmtId="0" fontId="12" fillId="0" borderId="0" xfId="0" applyFont="1"/>
    <xf numFmtId="0" fontId="13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12" fillId="3" borderId="8" xfId="0" applyFont="1" applyFill="1" applyBorder="1"/>
    <xf numFmtId="164" fontId="9" fillId="0" borderId="12" xfId="0" applyNumberFormat="1" applyFont="1" applyFill="1" applyBorder="1" applyAlignment="1">
      <alignment horizontal="center" vertical="center"/>
    </xf>
    <xf numFmtId="164" fontId="9" fillId="5" borderId="13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164" fontId="17" fillId="3" borderId="8" xfId="0" applyNumberFormat="1" applyFont="1" applyFill="1" applyBorder="1" applyAlignment="1">
      <alignment horizontal="center"/>
    </xf>
    <xf numFmtId="3" fontId="17" fillId="3" borderId="8" xfId="0" applyNumberFormat="1" applyFont="1" applyFill="1" applyBorder="1" applyAlignment="1">
      <alignment horizontal="center"/>
    </xf>
    <xf numFmtId="3" fontId="18" fillId="3" borderId="8" xfId="0" applyNumberFormat="1" applyFont="1" applyFill="1" applyBorder="1" applyAlignment="1">
      <alignment horizontal="center"/>
    </xf>
    <xf numFmtId="3" fontId="7" fillId="3" borderId="0" xfId="0" applyNumberFormat="1" applyFont="1" applyFill="1"/>
    <xf numFmtId="3" fontId="12" fillId="3" borderId="0" xfId="0" applyNumberFormat="1" applyFont="1" applyFill="1"/>
    <xf numFmtId="3" fontId="9" fillId="5" borderId="1" xfId="0" applyNumberFormat="1" applyFont="1" applyFill="1" applyBorder="1" applyAlignment="1">
      <alignment horizontal="center" vertical="center"/>
    </xf>
    <xf numFmtId="3" fontId="0" fillId="3" borderId="8" xfId="0" applyNumberFormat="1" applyFill="1" applyBorder="1"/>
    <xf numFmtId="3" fontId="12" fillId="3" borderId="8" xfId="0" applyNumberFormat="1" applyFont="1" applyFill="1" applyBorder="1"/>
    <xf numFmtId="3" fontId="9" fillId="5" borderId="13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15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15" fillId="3" borderId="11" xfId="0" applyNumberFormat="1" applyFont="1" applyFill="1" applyBorder="1"/>
    <xf numFmtId="3" fontId="15" fillId="3" borderId="8" xfId="0" applyNumberFormat="1" applyFont="1" applyFill="1" applyBorder="1"/>
    <xf numFmtId="3" fontId="16" fillId="3" borderId="8" xfId="0" applyNumberFormat="1" applyFont="1" applyFill="1" applyBorder="1"/>
    <xf numFmtId="164" fontId="17" fillId="3" borderId="11" xfId="0" applyNumberFormat="1" applyFont="1" applyFill="1" applyBorder="1" applyAlignment="1">
      <alignment vertical="center"/>
    </xf>
    <xf numFmtId="164" fontId="15" fillId="3" borderId="11" xfId="0" applyNumberFormat="1" applyFont="1" applyFill="1" applyBorder="1" applyAlignment="1">
      <alignment vertical="center"/>
    </xf>
    <xf numFmtId="164" fontId="9" fillId="0" borderId="9" xfId="0" applyNumberFormat="1" applyFont="1" applyFill="1" applyBorder="1" applyAlignment="1">
      <alignment horizontal="center"/>
    </xf>
    <xf numFmtId="0" fontId="0" fillId="4" borderId="8" xfId="0" applyFill="1" applyBorder="1" applyAlignment="1"/>
    <xf numFmtId="164" fontId="9" fillId="0" borderId="10" xfId="0" applyNumberFormat="1" applyFont="1" applyFill="1" applyBorder="1" applyAlignment="1">
      <alignment horizontal="center"/>
    </xf>
    <xf numFmtId="3" fontId="17" fillId="3" borderId="8" xfId="0" applyNumberFormat="1" applyFont="1" applyFill="1" applyBorder="1" applyAlignment="1">
      <alignment horizontal="center" vertical="center"/>
    </xf>
    <xf numFmtId="164" fontId="17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64" fontId="17" fillId="3" borderId="8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6"/>
  <sheetViews>
    <sheetView tabSelected="1" view="pageBreakPreview" zoomScale="80" zoomScaleNormal="89" zoomScaleSheetLayoutView="80" workbookViewId="0">
      <selection activeCell="J14" sqref="J14"/>
    </sheetView>
  </sheetViews>
  <sheetFormatPr defaultRowHeight="15" x14ac:dyDescent="0.25"/>
  <cols>
    <col min="1" max="1" width="12.85546875" customWidth="1"/>
    <col min="2" max="2" width="68.28515625" customWidth="1"/>
    <col min="3" max="3" width="20.28515625" hidden="1" customWidth="1"/>
    <col min="4" max="4" width="15.140625" style="10" hidden="1" customWidth="1"/>
    <col min="5" max="5" width="17.7109375" style="10" hidden="1" customWidth="1"/>
    <col min="6" max="6" width="14.85546875" style="10" hidden="1" customWidth="1"/>
    <col min="7" max="7" width="18" style="10" customWidth="1"/>
    <col min="8" max="53" width="10.28515625" style="10" customWidth="1"/>
  </cols>
  <sheetData>
    <row r="1" spans="1:7" ht="15.75" x14ac:dyDescent="0.25">
      <c r="A1" s="78" t="s">
        <v>42</v>
      </c>
      <c r="B1" s="78"/>
      <c r="C1" s="78"/>
      <c r="D1" s="78"/>
      <c r="E1" s="78"/>
      <c r="F1" s="78"/>
      <c r="G1" s="78"/>
    </row>
    <row r="2" spans="1:7" ht="15.75" x14ac:dyDescent="0.25">
      <c r="A2" s="75" t="s">
        <v>40</v>
      </c>
      <c r="B2" s="75"/>
      <c r="C2" s="75"/>
      <c r="D2" s="75"/>
      <c r="E2" s="75"/>
      <c r="F2" s="75"/>
      <c r="G2" s="75"/>
    </row>
    <row r="3" spans="1:7" ht="15.75" x14ac:dyDescent="0.25">
      <c r="A3" s="75" t="s">
        <v>41</v>
      </c>
      <c r="B3" s="75"/>
      <c r="C3" s="75"/>
      <c r="D3" s="75"/>
      <c r="E3" s="75"/>
      <c r="F3" s="75"/>
      <c r="G3" s="75"/>
    </row>
    <row r="4" spans="1:7" ht="15.6" customHeight="1" x14ac:dyDescent="0.25">
      <c r="A4" s="75" t="s">
        <v>48</v>
      </c>
      <c r="B4" s="75"/>
      <c r="C4" s="75"/>
      <c r="D4" s="75"/>
      <c r="E4" s="75"/>
      <c r="F4" s="75"/>
      <c r="G4" s="75"/>
    </row>
    <row r="5" spans="1:7" ht="15.75" x14ac:dyDescent="0.25">
      <c r="A5" s="78" t="s">
        <v>42</v>
      </c>
      <c r="B5" s="78"/>
      <c r="C5" s="78"/>
      <c r="D5" s="78"/>
      <c r="E5" s="78"/>
      <c r="F5" s="78"/>
      <c r="G5" s="78"/>
    </row>
    <row r="6" spans="1:7" ht="15.75" x14ac:dyDescent="0.25">
      <c r="A6" s="75" t="s">
        <v>40</v>
      </c>
      <c r="B6" s="75"/>
      <c r="C6" s="75"/>
      <c r="D6" s="75"/>
      <c r="E6" s="75"/>
      <c r="F6" s="75"/>
      <c r="G6" s="75"/>
    </row>
    <row r="7" spans="1:7" ht="15.75" x14ac:dyDescent="0.25">
      <c r="A7" s="75" t="s">
        <v>41</v>
      </c>
      <c r="B7" s="75"/>
      <c r="C7" s="75"/>
      <c r="D7" s="75"/>
      <c r="E7" s="75"/>
      <c r="F7" s="75"/>
      <c r="G7" s="75"/>
    </row>
    <row r="8" spans="1:7" ht="15.6" customHeight="1" x14ac:dyDescent="0.25">
      <c r="A8" s="75" t="s">
        <v>46</v>
      </c>
      <c r="B8" s="75"/>
      <c r="C8" s="75"/>
      <c r="D8" s="75"/>
      <c r="E8" s="75"/>
      <c r="F8" s="75"/>
      <c r="G8" s="75"/>
    </row>
    <row r="9" spans="1:7" ht="21.75" hidden="1" customHeight="1" x14ac:dyDescent="0.25">
      <c r="A9" s="73"/>
      <c r="B9" s="73"/>
      <c r="C9" s="73"/>
      <c r="D9" s="73"/>
      <c r="E9" s="73"/>
      <c r="F9" s="73"/>
      <c r="G9" s="73"/>
    </row>
    <row r="10" spans="1:7" ht="36.6" customHeight="1" thickBot="1" x14ac:dyDescent="0.3">
      <c r="A10" s="76" t="s">
        <v>43</v>
      </c>
      <c r="B10" s="76"/>
      <c r="C10" s="76"/>
      <c r="D10" s="76"/>
      <c r="E10" s="76"/>
      <c r="F10" s="76"/>
      <c r="G10" s="76"/>
    </row>
    <row r="11" spans="1:7" ht="16.5" hidden="1" x14ac:dyDescent="0.25">
      <c r="A11" s="77"/>
      <c r="B11" s="77"/>
      <c r="C11" s="77"/>
    </row>
    <row r="12" spans="1:7" ht="15.75" hidden="1" thickBot="1" x14ac:dyDescent="0.3">
      <c r="A12" s="1"/>
      <c r="B12" s="1"/>
      <c r="C12" s="2"/>
    </row>
    <row r="13" spans="1:7" ht="30.75" thickBot="1" x14ac:dyDescent="0.3">
      <c r="A13" s="3" t="s">
        <v>0</v>
      </c>
      <c r="B13" s="4" t="s">
        <v>1</v>
      </c>
      <c r="C13" s="41" t="s">
        <v>44</v>
      </c>
      <c r="D13" s="41" t="s">
        <v>45</v>
      </c>
      <c r="E13" s="41" t="s">
        <v>47</v>
      </c>
      <c r="F13" s="41" t="s">
        <v>47</v>
      </c>
      <c r="G13" s="41" t="s">
        <v>47</v>
      </c>
    </row>
    <row r="14" spans="1:7" ht="24" customHeight="1" thickBot="1" x14ac:dyDescent="0.3">
      <c r="A14" s="16">
        <v>1000000</v>
      </c>
      <c r="B14" s="17" t="s">
        <v>2</v>
      </c>
      <c r="C14" s="38">
        <f t="shared" ref="C14" si="0">SUM(C15+C23+C26+C28+C35+C37)</f>
        <v>293837827</v>
      </c>
      <c r="D14" s="38">
        <f>SUM(D15+D23+D26+D28+D35+D37)</f>
        <v>-23267817</v>
      </c>
      <c r="E14" s="38">
        <f>SUM(E15+E23+E26+E28+E35+E37)</f>
        <v>270570010</v>
      </c>
      <c r="F14" s="38">
        <f t="shared" ref="F14:G14" si="1">SUM(F15+F23+F26+F28+F35+F37)</f>
        <v>-1</v>
      </c>
      <c r="G14" s="38">
        <f t="shared" si="1"/>
        <v>270570009</v>
      </c>
    </row>
    <row r="15" spans="1:7" ht="23.25" customHeight="1" x14ac:dyDescent="0.25">
      <c r="A15" s="18">
        <v>1010000</v>
      </c>
      <c r="B15" s="19" t="s">
        <v>3</v>
      </c>
      <c r="C15" s="42">
        <f t="shared" ref="C15:E15" si="2">SUM(C16:C21)</f>
        <v>262186684</v>
      </c>
      <c r="D15" s="68">
        <f>SUM(D16:D21)</f>
        <v>-21370300</v>
      </c>
      <c r="E15" s="68">
        <f t="shared" si="2"/>
        <v>240816384</v>
      </c>
      <c r="F15" s="68"/>
      <c r="G15" s="68">
        <f t="shared" ref="G15" si="3">SUM(G16:G21)</f>
        <v>240816384</v>
      </c>
    </row>
    <row r="16" spans="1:7" s="13" customFormat="1" ht="15.75" hidden="1" x14ac:dyDescent="0.25">
      <c r="A16" s="14">
        <v>1010100</v>
      </c>
      <c r="B16" s="15" t="s">
        <v>4</v>
      </c>
      <c r="C16" s="43">
        <v>0</v>
      </c>
      <c r="D16" s="69"/>
      <c r="E16" s="69"/>
      <c r="F16" s="69"/>
      <c r="G16" s="69"/>
    </row>
    <row r="17" spans="1:53" ht="31.15" customHeight="1" x14ac:dyDescent="0.25">
      <c r="A17" s="14">
        <v>1010200</v>
      </c>
      <c r="B17" s="15" t="s">
        <v>5</v>
      </c>
      <c r="C17" s="43">
        <v>82806464</v>
      </c>
      <c r="D17" s="52">
        <v>-5003932</v>
      </c>
      <c r="E17" s="51">
        <f>C17+D17</f>
        <v>77802532</v>
      </c>
      <c r="F17" s="51"/>
      <c r="G17" s="51">
        <f t="shared" ref="G17:G28" si="4">E17+F17</f>
        <v>77802532</v>
      </c>
    </row>
    <row r="18" spans="1:53" ht="39" customHeight="1" x14ac:dyDescent="0.25">
      <c r="A18" s="14">
        <v>1010500</v>
      </c>
      <c r="B18" s="15" t="s">
        <v>38</v>
      </c>
      <c r="C18" s="43">
        <v>5819869</v>
      </c>
      <c r="D18" s="52">
        <v>-727484</v>
      </c>
      <c r="E18" s="51">
        <f t="shared" ref="E18:E36" si="5">C18+D18</f>
        <v>5092385</v>
      </c>
      <c r="F18" s="51"/>
      <c r="G18" s="51">
        <f t="shared" si="4"/>
        <v>5092385</v>
      </c>
    </row>
    <row r="19" spans="1:53" ht="39.6" customHeight="1" x14ac:dyDescent="0.25">
      <c r="A19" s="14">
        <v>1010600</v>
      </c>
      <c r="B19" s="15" t="s">
        <v>6</v>
      </c>
      <c r="C19" s="43">
        <v>1380309</v>
      </c>
      <c r="D19" s="52">
        <v>-172996</v>
      </c>
      <c r="E19" s="51">
        <f t="shared" si="5"/>
        <v>1207313</v>
      </c>
      <c r="F19" s="51"/>
      <c r="G19" s="51">
        <f t="shared" si="4"/>
        <v>1207313</v>
      </c>
    </row>
    <row r="20" spans="1:53" ht="37.15" customHeight="1" x14ac:dyDescent="0.25">
      <c r="A20" s="14">
        <v>1010601</v>
      </c>
      <c r="B20" s="15" t="s">
        <v>39</v>
      </c>
      <c r="C20" s="43">
        <f>1723424+658178</f>
        <v>2381602</v>
      </c>
      <c r="D20" s="52">
        <v>-298132</v>
      </c>
      <c r="E20" s="51">
        <f t="shared" si="5"/>
        <v>2083470</v>
      </c>
      <c r="F20" s="51"/>
      <c r="G20" s="51">
        <f t="shared" si="4"/>
        <v>2083470</v>
      </c>
    </row>
    <row r="21" spans="1:53" s="5" customFormat="1" ht="20.25" customHeight="1" x14ac:dyDescent="0.25">
      <c r="A21" s="14">
        <v>1010700</v>
      </c>
      <c r="B21" s="15" t="s">
        <v>7</v>
      </c>
      <c r="C21" s="43">
        <f>194049390+1625662+52914-26030922+101396</f>
        <v>169798440</v>
      </c>
      <c r="D21" s="52">
        <v>-15167756</v>
      </c>
      <c r="E21" s="51">
        <f t="shared" si="5"/>
        <v>154630684</v>
      </c>
      <c r="F21" s="51"/>
      <c r="G21" s="51">
        <f t="shared" si="4"/>
        <v>154630684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31" customFormat="1" ht="15.75" hidden="1" x14ac:dyDescent="0.25">
      <c r="A22" s="33"/>
      <c r="B22" s="35"/>
      <c r="C22" s="43"/>
      <c r="D22" s="53"/>
      <c r="E22" s="51">
        <f t="shared" si="5"/>
        <v>0</v>
      </c>
      <c r="F22" s="51"/>
      <c r="G22" s="51">
        <f t="shared" si="4"/>
        <v>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</row>
    <row r="23" spans="1:53" ht="31.5" hidden="1" x14ac:dyDescent="0.25">
      <c r="A23" s="14">
        <v>1020000</v>
      </c>
      <c r="B23" s="15" t="s">
        <v>8</v>
      </c>
      <c r="C23" s="43">
        <f>SUM(C24)</f>
        <v>0</v>
      </c>
      <c r="D23" s="52"/>
      <c r="E23" s="51">
        <f t="shared" si="5"/>
        <v>0</v>
      </c>
      <c r="F23" s="51"/>
      <c r="G23" s="51">
        <f t="shared" si="4"/>
        <v>0</v>
      </c>
    </row>
    <row r="24" spans="1:53" ht="15.75" hidden="1" x14ac:dyDescent="0.25">
      <c r="A24" s="14">
        <v>1020100</v>
      </c>
      <c r="B24" s="15" t="s">
        <v>9</v>
      </c>
      <c r="C24" s="43">
        <v>0</v>
      </c>
      <c r="D24" s="52"/>
      <c r="E24" s="51">
        <f t="shared" si="5"/>
        <v>0</v>
      </c>
      <c r="F24" s="51"/>
      <c r="G24" s="51">
        <f t="shared" si="4"/>
        <v>0</v>
      </c>
    </row>
    <row r="25" spans="1:53" s="31" customFormat="1" ht="15.75" hidden="1" x14ac:dyDescent="0.25">
      <c r="A25" s="36"/>
      <c r="B25" s="35"/>
      <c r="C25" s="43"/>
      <c r="D25" s="53"/>
      <c r="E25" s="51">
        <f t="shared" si="5"/>
        <v>0</v>
      </c>
      <c r="F25" s="51"/>
      <c r="G25" s="51">
        <f t="shared" si="4"/>
        <v>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</row>
    <row r="26" spans="1:53" ht="23.25" customHeight="1" x14ac:dyDescent="0.25">
      <c r="A26" s="14">
        <v>1040000</v>
      </c>
      <c r="B26" s="15" t="s">
        <v>10</v>
      </c>
      <c r="C26" s="43">
        <v>3578932</v>
      </c>
      <c r="D26" s="52">
        <v>-8982</v>
      </c>
      <c r="E26" s="51">
        <f t="shared" si="5"/>
        <v>3569950</v>
      </c>
      <c r="F26" s="51"/>
      <c r="G26" s="51">
        <f t="shared" si="4"/>
        <v>3569950</v>
      </c>
    </row>
    <row r="27" spans="1:53" s="31" customFormat="1" ht="15.75" hidden="1" x14ac:dyDescent="0.25">
      <c r="A27" s="33"/>
      <c r="B27" s="34"/>
      <c r="C27" s="43"/>
      <c r="D27" s="53"/>
      <c r="E27" s="51">
        <f t="shared" si="5"/>
        <v>0</v>
      </c>
      <c r="F27" s="51"/>
      <c r="G27" s="51">
        <f t="shared" si="4"/>
        <v>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</row>
    <row r="28" spans="1:53" ht="23.25" customHeight="1" x14ac:dyDescent="0.25">
      <c r="A28" s="14">
        <v>1050000</v>
      </c>
      <c r="B28" s="15" t="s">
        <v>11</v>
      </c>
      <c r="C28" s="43">
        <f>7939154-62996</f>
        <v>7876158</v>
      </c>
      <c r="D28" s="52">
        <v>-923102</v>
      </c>
      <c r="E28" s="51">
        <f t="shared" si="5"/>
        <v>6953056</v>
      </c>
      <c r="F28" s="51"/>
      <c r="G28" s="51">
        <f t="shared" si="4"/>
        <v>6953056</v>
      </c>
    </row>
    <row r="29" spans="1:53" s="6" customFormat="1" ht="22.5" customHeight="1" x14ac:dyDescent="0.25">
      <c r="A29" s="14">
        <v>1050100</v>
      </c>
      <c r="B29" s="15" t="s">
        <v>12</v>
      </c>
      <c r="C29" s="43">
        <f t="shared" ref="C29:D29" si="6">SUM(C30:C32)</f>
        <v>7781448</v>
      </c>
      <c r="D29" s="70">
        <f t="shared" si="6"/>
        <v>-923082</v>
      </c>
      <c r="E29" s="51">
        <f>C29+D29</f>
        <v>6858366</v>
      </c>
      <c r="F29" s="51"/>
      <c r="G29" s="51">
        <f t="shared" ref="G29" si="7">E29+F29</f>
        <v>6858366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s="6" customFormat="1" ht="21.6" customHeight="1" x14ac:dyDescent="0.25">
      <c r="A30" s="20">
        <v>1050101</v>
      </c>
      <c r="B30" s="21" t="s">
        <v>13</v>
      </c>
      <c r="C30" s="44">
        <v>417325</v>
      </c>
      <c r="D30" s="61">
        <v>-116603</v>
      </c>
      <c r="E30" s="51">
        <f>C30+D30</f>
        <v>300722</v>
      </c>
      <c r="F30" s="51"/>
      <c r="G30" s="51">
        <f t="shared" ref="F30:G36" si="8">E30+F30</f>
        <v>300722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s="6" customFormat="1" ht="24.6" customHeight="1" x14ac:dyDescent="0.25">
      <c r="A31" s="20">
        <v>1050102</v>
      </c>
      <c r="B31" s="21" t="s">
        <v>14</v>
      </c>
      <c r="C31" s="44">
        <v>7253136</v>
      </c>
      <c r="D31" s="61">
        <v>-806479</v>
      </c>
      <c r="E31" s="51">
        <f t="shared" ref="E31:E32" si="9">C31+D31</f>
        <v>6446657</v>
      </c>
      <c r="F31" s="51"/>
      <c r="G31" s="51">
        <f t="shared" si="8"/>
        <v>6446657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s="6" customFormat="1" ht="20.25" customHeight="1" x14ac:dyDescent="0.25">
      <c r="A32" s="20">
        <v>1050103</v>
      </c>
      <c r="B32" s="21" t="s">
        <v>15</v>
      </c>
      <c r="C32" s="44">
        <v>110987</v>
      </c>
      <c r="D32" s="61"/>
      <c r="E32" s="51">
        <f t="shared" si="9"/>
        <v>110987</v>
      </c>
      <c r="F32" s="51"/>
      <c r="G32" s="51">
        <f t="shared" si="8"/>
        <v>110987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ht="31.5" hidden="1" x14ac:dyDescent="0.25">
      <c r="A33" s="14">
        <v>1051100</v>
      </c>
      <c r="B33" s="15" t="s">
        <v>16</v>
      </c>
      <c r="C33" s="43">
        <v>0</v>
      </c>
      <c r="D33" s="52"/>
      <c r="E33" s="51">
        <f t="shared" si="5"/>
        <v>0</v>
      </c>
      <c r="F33" s="51">
        <f t="shared" si="8"/>
        <v>0</v>
      </c>
      <c r="G33" s="51">
        <f t="shared" si="8"/>
        <v>0</v>
      </c>
    </row>
    <row r="34" spans="1:53" s="31" customFormat="1" ht="15.75" hidden="1" x14ac:dyDescent="0.25">
      <c r="A34" s="33"/>
      <c r="B34" s="34"/>
      <c r="C34" s="44"/>
      <c r="D34" s="53"/>
      <c r="E34" s="51">
        <f t="shared" si="5"/>
        <v>0</v>
      </c>
      <c r="F34" s="51">
        <f t="shared" si="8"/>
        <v>0</v>
      </c>
      <c r="G34" s="51">
        <f t="shared" si="8"/>
        <v>0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</row>
    <row r="35" spans="1:53" ht="31.5" hidden="1" x14ac:dyDescent="0.25">
      <c r="A35" s="14">
        <v>1060000</v>
      </c>
      <c r="B35" s="15" t="s">
        <v>17</v>
      </c>
      <c r="C35" s="43">
        <v>0</v>
      </c>
      <c r="D35" s="52"/>
      <c r="E35" s="51">
        <f t="shared" si="5"/>
        <v>0</v>
      </c>
      <c r="F35" s="51">
        <f t="shared" si="8"/>
        <v>0</v>
      </c>
      <c r="G35" s="51">
        <f t="shared" si="8"/>
        <v>0</v>
      </c>
    </row>
    <row r="36" spans="1:53" s="31" customFormat="1" ht="15.75" hidden="1" x14ac:dyDescent="0.25">
      <c r="A36" s="36"/>
      <c r="B36" s="35"/>
      <c r="C36" s="43"/>
      <c r="D36" s="53"/>
      <c r="E36" s="51">
        <f t="shared" si="5"/>
        <v>0</v>
      </c>
      <c r="F36" s="51">
        <f t="shared" si="8"/>
        <v>0</v>
      </c>
      <c r="G36" s="51">
        <f t="shared" si="8"/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</row>
    <row r="37" spans="1:53" ht="20.25" customHeight="1" x14ac:dyDescent="0.25">
      <c r="A37" s="14">
        <v>1400000</v>
      </c>
      <c r="B37" s="15" t="s">
        <v>18</v>
      </c>
      <c r="C37" s="43">
        <f t="shared" ref="C37:D37" si="10">SUM(C38:C39)</f>
        <v>20196053</v>
      </c>
      <c r="D37" s="70">
        <f t="shared" si="10"/>
        <v>-965433</v>
      </c>
      <c r="E37" s="51">
        <f>C37+D37</f>
        <v>19230620</v>
      </c>
      <c r="F37" s="74">
        <v>-1</v>
      </c>
      <c r="G37" s="51">
        <f>E37+F37</f>
        <v>19230619</v>
      </c>
    </row>
    <row r="38" spans="1:53" ht="22.5" customHeight="1" thickBot="1" x14ac:dyDescent="0.3">
      <c r="A38" s="14">
        <v>1400400</v>
      </c>
      <c r="B38" s="15" t="s">
        <v>19</v>
      </c>
      <c r="C38" s="44">
        <v>20196053</v>
      </c>
      <c r="D38" s="62">
        <v>-965433</v>
      </c>
      <c r="E38" s="51">
        <f>C38+D38</f>
        <v>19230620</v>
      </c>
      <c r="F38" s="74">
        <v>-1</v>
      </c>
      <c r="G38" s="51">
        <f>E38+F38</f>
        <v>19230619</v>
      </c>
      <c r="H38" s="11"/>
    </row>
    <row r="39" spans="1:53" ht="16.5" hidden="1" thickBot="1" x14ac:dyDescent="0.3">
      <c r="A39" s="14">
        <v>1400500</v>
      </c>
      <c r="B39" s="15" t="s">
        <v>20</v>
      </c>
      <c r="C39" s="39">
        <v>0</v>
      </c>
      <c r="D39" s="54"/>
      <c r="E39" s="12"/>
      <c r="F39" s="12"/>
      <c r="G39" s="12"/>
      <c r="H39" s="12"/>
    </row>
    <row r="40" spans="1:53" s="31" customFormat="1" ht="16.5" hidden="1" thickBot="1" x14ac:dyDescent="0.25">
      <c r="A40" s="32"/>
      <c r="B40" s="37"/>
      <c r="C40" s="40"/>
      <c r="D40" s="5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</row>
    <row r="41" spans="1:53" ht="16.5" thickBot="1" x14ac:dyDescent="0.3">
      <c r="A41" s="22">
        <v>2000000</v>
      </c>
      <c r="B41" s="23" t="s">
        <v>21</v>
      </c>
      <c r="C41" s="38">
        <f>SUM(C42+C49+C52+C54+C56+C58)</f>
        <v>5399527</v>
      </c>
      <c r="D41" s="56">
        <f t="shared" ref="D41:E41" si="11">SUM(D42+D49+D52+D54+D56+D58)</f>
        <v>0</v>
      </c>
      <c r="E41" s="38">
        <f t="shared" si="11"/>
        <v>5399527</v>
      </c>
      <c r="F41" s="38">
        <f>SUM(F42+F49+F52+F54+F56+F58)</f>
        <v>378385</v>
      </c>
      <c r="G41" s="38">
        <f>SUM(G42+G49+G52+G54+G56+G58)</f>
        <v>5777912</v>
      </c>
    </row>
    <row r="42" spans="1:53" ht="39" customHeight="1" x14ac:dyDescent="0.25">
      <c r="A42" s="18">
        <v>2010000</v>
      </c>
      <c r="B42" s="15" t="s">
        <v>22</v>
      </c>
      <c r="C42" s="43">
        <f>SUM(C43:C47)</f>
        <v>2450389</v>
      </c>
      <c r="D42" s="63"/>
      <c r="E42" s="66">
        <f>C42+D42</f>
        <v>2450389</v>
      </c>
      <c r="F42" s="66"/>
      <c r="G42" s="66">
        <f t="shared" ref="G42:G54" si="12">E42+F42</f>
        <v>2450389</v>
      </c>
    </row>
    <row r="43" spans="1:53" ht="36" customHeight="1" x14ac:dyDescent="0.25">
      <c r="A43" s="14">
        <v>2010200</v>
      </c>
      <c r="B43" s="15" t="s">
        <v>23</v>
      </c>
      <c r="C43" s="43">
        <v>1720358</v>
      </c>
      <c r="D43" s="64"/>
      <c r="E43" s="66">
        <f t="shared" ref="E43:E54" si="13">C43+D43</f>
        <v>1720358</v>
      </c>
      <c r="F43" s="66"/>
      <c r="G43" s="66">
        <f t="shared" si="12"/>
        <v>1720358</v>
      </c>
    </row>
    <row r="44" spans="1:53" ht="31.5" x14ac:dyDescent="0.25">
      <c r="A44" s="14">
        <v>2010300</v>
      </c>
      <c r="B44" s="15" t="s">
        <v>24</v>
      </c>
      <c r="C44" s="43">
        <v>21565</v>
      </c>
      <c r="D44" s="64"/>
      <c r="E44" s="66">
        <f t="shared" si="13"/>
        <v>21565</v>
      </c>
      <c r="F44" s="66"/>
      <c r="G44" s="66">
        <f t="shared" si="12"/>
        <v>21565</v>
      </c>
    </row>
    <row r="45" spans="1:53" ht="26.45" customHeight="1" x14ac:dyDescent="0.25">
      <c r="A45" s="14">
        <v>2010400</v>
      </c>
      <c r="B45" s="15" t="s">
        <v>25</v>
      </c>
      <c r="C45" s="43">
        <v>529132</v>
      </c>
      <c r="D45" s="64"/>
      <c r="E45" s="66">
        <f t="shared" si="13"/>
        <v>529132</v>
      </c>
      <c r="F45" s="66"/>
      <c r="G45" s="66">
        <f t="shared" si="12"/>
        <v>529132</v>
      </c>
    </row>
    <row r="46" spans="1:53" ht="24.6" customHeight="1" x14ac:dyDescent="0.25">
      <c r="A46" s="14">
        <v>2010500</v>
      </c>
      <c r="B46" s="15" t="s">
        <v>26</v>
      </c>
      <c r="C46" s="43">
        <v>19695</v>
      </c>
      <c r="D46" s="64"/>
      <c r="E46" s="66">
        <f t="shared" si="13"/>
        <v>19695</v>
      </c>
      <c r="F46" s="66"/>
      <c r="G46" s="66">
        <f t="shared" si="12"/>
        <v>19695</v>
      </c>
    </row>
    <row r="47" spans="1:53" ht="24.6" customHeight="1" x14ac:dyDescent="0.25">
      <c r="A47" s="14">
        <v>2010900</v>
      </c>
      <c r="B47" s="15" t="s">
        <v>27</v>
      </c>
      <c r="C47" s="43">
        <v>159639</v>
      </c>
      <c r="D47" s="64"/>
      <c r="E47" s="66">
        <f t="shared" si="13"/>
        <v>159639</v>
      </c>
      <c r="F47" s="66"/>
      <c r="G47" s="66">
        <f t="shared" si="12"/>
        <v>159639</v>
      </c>
    </row>
    <row r="48" spans="1:53" s="31" customFormat="1" ht="15.75" hidden="1" x14ac:dyDescent="0.25">
      <c r="A48" s="36"/>
      <c r="B48" s="35"/>
      <c r="C48" s="43"/>
      <c r="D48" s="65"/>
      <c r="E48" s="66">
        <f t="shared" si="13"/>
        <v>0</v>
      </c>
      <c r="F48" s="66"/>
      <c r="G48" s="66">
        <f t="shared" si="12"/>
        <v>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</row>
    <row r="49" spans="1:53" ht="31.5" x14ac:dyDescent="0.25">
      <c r="A49" s="14">
        <v>2020000</v>
      </c>
      <c r="B49" s="15" t="s">
        <v>28</v>
      </c>
      <c r="C49" s="43">
        <v>1086119</v>
      </c>
      <c r="D49" s="64"/>
      <c r="E49" s="66">
        <f>C49+D49</f>
        <v>1086119</v>
      </c>
      <c r="F49" s="66">
        <f>F50</f>
        <v>378385</v>
      </c>
      <c r="G49" s="66">
        <f>E49+F49</f>
        <v>1464504</v>
      </c>
    </row>
    <row r="50" spans="1:53" ht="31.5" x14ac:dyDescent="0.25">
      <c r="A50" s="20">
        <v>2020100</v>
      </c>
      <c r="B50" s="24" t="s">
        <v>29</v>
      </c>
      <c r="C50" s="44">
        <v>750000</v>
      </c>
      <c r="D50" s="64"/>
      <c r="E50" s="67">
        <f t="shared" si="13"/>
        <v>750000</v>
      </c>
      <c r="F50" s="67">
        <v>378385</v>
      </c>
      <c r="G50" s="67">
        <f>E50+F50</f>
        <v>1128385</v>
      </c>
    </row>
    <row r="51" spans="1:53" s="31" customFormat="1" ht="15.75" hidden="1" x14ac:dyDescent="0.25">
      <c r="A51" s="33"/>
      <c r="B51" s="34"/>
      <c r="C51" s="44"/>
      <c r="D51" s="65"/>
      <c r="E51" s="66">
        <f t="shared" si="13"/>
        <v>0</v>
      </c>
      <c r="F51" s="66"/>
      <c r="G51" s="66">
        <f t="shared" si="12"/>
        <v>0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</row>
    <row r="52" spans="1:53" ht="23.25" customHeight="1" x14ac:dyDescent="0.25">
      <c r="A52" s="14">
        <v>2060000</v>
      </c>
      <c r="B52" s="15" t="s">
        <v>30</v>
      </c>
      <c r="C52" s="43">
        <v>16485</v>
      </c>
      <c r="D52" s="64"/>
      <c r="E52" s="66">
        <f t="shared" si="13"/>
        <v>16485</v>
      </c>
      <c r="F52" s="66"/>
      <c r="G52" s="66">
        <f t="shared" si="12"/>
        <v>16485</v>
      </c>
    </row>
    <row r="53" spans="1:53" s="31" customFormat="1" ht="15.75" hidden="1" x14ac:dyDescent="0.25">
      <c r="A53" s="33"/>
      <c r="B53" s="34"/>
      <c r="C53" s="43"/>
      <c r="D53" s="65"/>
      <c r="E53" s="66">
        <f t="shared" si="13"/>
        <v>0</v>
      </c>
      <c r="F53" s="66"/>
      <c r="G53" s="66">
        <f t="shared" si="12"/>
        <v>0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</row>
    <row r="54" spans="1:53" ht="22.5" customHeight="1" thickBot="1" x14ac:dyDescent="0.3">
      <c r="A54" s="14">
        <v>2070000</v>
      </c>
      <c r="B54" s="15" t="s">
        <v>31</v>
      </c>
      <c r="C54" s="43">
        <v>1846534</v>
      </c>
      <c r="D54" s="64"/>
      <c r="E54" s="66">
        <f t="shared" si="13"/>
        <v>1846534</v>
      </c>
      <c r="F54" s="66"/>
      <c r="G54" s="66">
        <f t="shared" si="12"/>
        <v>1846534</v>
      </c>
    </row>
    <row r="55" spans="1:53" s="31" customFormat="1" ht="16.5" hidden="1" thickBot="1" x14ac:dyDescent="0.25">
      <c r="A55" s="33"/>
      <c r="B55" s="34"/>
      <c r="C55" s="43"/>
      <c r="D55" s="58"/>
      <c r="E55" s="46"/>
      <c r="F55" s="46"/>
      <c r="G55" s="46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</row>
    <row r="56" spans="1:53" ht="16.5" hidden="1" thickBot="1" x14ac:dyDescent="0.3">
      <c r="A56" s="14">
        <v>2080000</v>
      </c>
      <c r="B56" s="15" t="s">
        <v>32</v>
      </c>
      <c r="C56" s="43">
        <v>0</v>
      </c>
      <c r="D56" s="57"/>
      <c r="E56" s="45"/>
      <c r="F56" s="45"/>
      <c r="G56" s="45"/>
    </row>
    <row r="57" spans="1:53" s="31" customFormat="1" ht="16.5" hidden="1" thickBot="1" x14ac:dyDescent="0.25">
      <c r="A57" s="33"/>
      <c r="B57" s="34"/>
      <c r="C57" s="43"/>
      <c r="D57" s="58"/>
      <c r="E57" s="46"/>
      <c r="F57" s="46"/>
      <c r="G57" s="46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</row>
    <row r="58" spans="1:53" ht="16.5" hidden="1" thickBot="1" x14ac:dyDescent="0.3">
      <c r="A58" s="14">
        <v>2090000</v>
      </c>
      <c r="B58" s="15" t="s">
        <v>33</v>
      </c>
      <c r="C58" s="43">
        <v>0</v>
      </c>
      <c r="D58" s="57"/>
      <c r="E58" s="45"/>
      <c r="F58" s="45"/>
      <c r="G58" s="45"/>
    </row>
    <row r="59" spans="1:53" s="31" customFormat="1" ht="16.5" hidden="1" thickBot="1" x14ac:dyDescent="0.25">
      <c r="A59" s="32"/>
      <c r="B59" s="29"/>
      <c r="C59" s="47"/>
      <c r="D59" s="58"/>
      <c r="E59" s="46"/>
      <c r="F59" s="46"/>
      <c r="G59" s="46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</row>
    <row r="60" spans="1:53" s="10" customFormat="1" ht="16.5" thickBot="1" x14ac:dyDescent="0.3">
      <c r="A60" s="22">
        <v>4000000</v>
      </c>
      <c r="B60" s="23" t="s">
        <v>34</v>
      </c>
      <c r="C60" s="48">
        <f t="shared" ref="C60:G60" si="14">SUM(C61)</f>
        <v>4906923</v>
      </c>
      <c r="D60" s="59">
        <f t="shared" si="14"/>
        <v>-727813</v>
      </c>
      <c r="E60" s="48">
        <f t="shared" si="14"/>
        <v>4179110</v>
      </c>
      <c r="F60" s="48">
        <f t="shared" si="14"/>
        <v>503705</v>
      </c>
      <c r="G60" s="48">
        <f t="shared" si="14"/>
        <v>4682815</v>
      </c>
    </row>
    <row r="61" spans="1:53" s="10" customFormat="1" ht="25.9" customHeight="1" thickBot="1" x14ac:dyDescent="0.3">
      <c r="A61" s="14">
        <v>4020200</v>
      </c>
      <c r="B61" s="15" t="s">
        <v>35</v>
      </c>
      <c r="C61" s="43">
        <v>4906923</v>
      </c>
      <c r="D61" s="71">
        <v>-727813</v>
      </c>
      <c r="E61" s="72">
        <f>C61+D61</f>
        <v>4179110</v>
      </c>
      <c r="F61" s="72">
        <f>1+503704</f>
        <v>503705</v>
      </c>
      <c r="G61" s="72">
        <f>E61+F61</f>
        <v>4682815</v>
      </c>
    </row>
    <row r="62" spans="1:53" s="31" customFormat="1" ht="16.5" hidden="1" thickBot="1" x14ac:dyDescent="0.25">
      <c r="A62" s="28"/>
      <c r="B62" s="29"/>
      <c r="C62" s="49"/>
      <c r="D62" s="58"/>
      <c r="E62" s="46"/>
      <c r="F62" s="46"/>
      <c r="G62" s="46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</row>
    <row r="63" spans="1:53" ht="30.6" customHeight="1" thickBot="1" x14ac:dyDescent="0.3">
      <c r="A63" s="22">
        <v>5000000</v>
      </c>
      <c r="B63" s="25" t="s">
        <v>36</v>
      </c>
      <c r="C63" s="48">
        <v>25252698</v>
      </c>
      <c r="D63" s="59">
        <v>-7777474</v>
      </c>
      <c r="E63" s="48">
        <f>C63+D63</f>
        <v>17475224</v>
      </c>
      <c r="F63" s="48"/>
      <c r="G63" s="48">
        <f t="shared" ref="G63" si="15">E63+F63</f>
        <v>17475224</v>
      </c>
    </row>
    <row r="64" spans="1:53" ht="30" customHeight="1" thickBot="1" x14ac:dyDescent="0.3">
      <c r="A64" s="26"/>
      <c r="B64" s="27" t="s">
        <v>37</v>
      </c>
      <c r="C64" s="50">
        <f t="shared" ref="C64:E64" si="16">SUM(C14+C41+C60+C63)</f>
        <v>329396975</v>
      </c>
      <c r="D64" s="60">
        <f t="shared" si="16"/>
        <v>-31773104</v>
      </c>
      <c r="E64" s="50">
        <f t="shared" si="16"/>
        <v>297623871</v>
      </c>
      <c r="F64" s="50">
        <f t="shared" ref="F64:G64" si="17">SUM(F14+F41+F60+F63)</f>
        <v>882089</v>
      </c>
      <c r="G64" s="50">
        <f t="shared" si="17"/>
        <v>298505960</v>
      </c>
    </row>
    <row r="65" spans="1:3" x14ac:dyDescent="0.25">
      <c r="A65" s="7"/>
      <c r="B65" s="8"/>
      <c r="C65" s="9"/>
    </row>
    <row r="66" spans="1:3" x14ac:dyDescent="0.25">
      <c r="A66" s="7"/>
      <c r="B66" s="8"/>
      <c r="C66" s="9"/>
    </row>
  </sheetData>
  <mergeCells count="10">
    <mergeCell ref="A7:G7"/>
    <mergeCell ref="A8:G8"/>
    <mergeCell ref="A10:G10"/>
    <mergeCell ref="A11:C11"/>
    <mergeCell ref="A1:G1"/>
    <mergeCell ref="A3:G3"/>
    <mergeCell ref="A2:G2"/>
    <mergeCell ref="A4:G4"/>
    <mergeCell ref="A5:G5"/>
    <mergeCell ref="A6:G6"/>
  </mergeCells>
  <phoneticPr fontId="6" type="noConversion"/>
  <printOptions horizontalCentered="1"/>
  <pageMargins left="0.19685039370078741" right="0.19685039370078741" top="0.39370078740157483" bottom="0" header="0" footer="0"/>
  <pageSetup paperSize="9" scale="74" firstPageNumber="73" fitToHeight="7" orientation="portrait" useFirstPageNumber="1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</vt:lpstr>
      <vt:lpstr>'Приложение №3'!Заголовки_для_печати</vt:lpstr>
      <vt:lpstr>'Приложение №3'!Область_печати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2019-12-24T14:06:20Z</cp:lastPrinted>
  <dcterms:created xsi:type="dcterms:W3CDTF">2006-09-28T05:33:49Z</dcterms:created>
  <dcterms:modified xsi:type="dcterms:W3CDTF">2020-12-29T07:53:15Z</dcterms:modified>
</cp:coreProperties>
</file>