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20" yWindow="-120" windowWidth="16485" windowHeight="9315"/>
  </bookViews>
  <sheets>
    <sheet name="Лист1" sheetId="1" r:id="rId1"/>
    <sheet name="Лист3" sheetId="3" r:id="rId2"/>
  </sheets>
  <definedNames>
    <definedName name="_xlnm.Print_Titles" localSheetId="0">Лист1!$12:$12</definedName>
  </definedNames>
  <calcPr calcId="145621"/>
</workbook>
</file>

<file path=xl/calcChain.xml><?xml version="1.0" encoding="utf-8"?>
<calcChain xmlns="http://schemas.openxmlformats.org/spreadsheetml/2006/main">
  <c r="E53" i="1" l="1"/>
  <c r="E41" i="1" l="1"/>
  <c r="D48" i="1" l="1"/>
  <c r="D47" i="1" s="1"/>
  <c r="D59" i="1" s="1"/>
  <c r="E48" i="1"/>
  <c r="E60" i="1"/>
  <c r="D55" i="1"/>
  <c r="D54" i="1" s="1"/>
  <c r="E58" i="1"/>
  <c r="E55" i="1" s="1"/>
  <c r="D40" i="1"/>
  <c r="E40" i="1" s="1"/>
  <c r="D15" i="1"/>
  <c r="E15" i="1"/>
  <c r="D13" i="1"/>
  <c r="E13" i="1"/>
  <c r="C61" i="1"/>
  <c r="E61" i="1" s="1"/>
  <c r="C62" i="1"/>
  <c r="E62" i="1" s="1"/>
  <c r="C50" i="1"/>
  <c r="C48" i="1" s="1"/>
  <c r="C45" i="1"/>
  <c r="E45" i="1" s="1"/>
  <c r="C31" i="1"/>
  <c r="C16" i="1"/>
  <c r="E47" i="1" l="1"/>
  <c r="E59" i="1" s="1"/>
  <c r="E54" i="1"/>
  <c r="C15" i="1"/>
  <c r="C53" i="1" l="1"/>
  <c r="C47" i="1" s="1"/>
  <c r="C59" i="1" s="1"/>
  <c r="C13" i="1"/>
  <c r="C54" i="1" l="1"/>
  <c r="C56" i="1" s="1"/>
</calcChain>
</file>

<file path=xl/sharedStrings.xml><?xml version="1.0" encoding="utf-8"?>
<sst xmlns="http://schemas.openxmlformats.org/spreadsheetml/2006/main" count="112" uniqueCount="104">
  <si>
    <t>Наименование показателя</t>
  </si>
  <si>
    <t>имеющие целевое назначение</t>
  </si>
  <si>
    <t>ДОХОДЫ к распределению (очищенные)</t>
  </si>
  <si>
    <t>2.</t>
  </si>
  <si>
    <t>2.1</t>
  </si>
  <si>
    <t>2.2</t>
  </si>
  <si>
    <t>прочие расходы, из них:</t>
  </si>
  <si>
    <t>расходы на проведение выборов</t>
  </si>
  <si>
    <t>3.</t>
  </si>
  <si>
    <t>4.</t>
  </si>
  <si>
    <t>Источники покрытия дефицита, из них:</t>
  </si>
  <si>
    <t xml:space="preserve">ДОТАЦИИ (трансферты) из  РБ </t>
  </si>
  <si>
    <t>5.1</t>
  </si>
  <si>
    <t>Фонд развития и стимулирования территорий городов и районов</t>
  </si>
  <si>
    <t>мероприятия по программе "Столица"</t>
  </si>
  <si>
    <t>субсидии  из РБ  на развитие дорожной отрасли</t>
  </si>
  <si>
    <t>ОСТАТКИ по состоянию на 1 января 2020 года всего, в том числе:</t>
  </si>
  <si>
    <t>1</t>
  </si>
  <si>
    <t>3.1</t>
  </si>
  <si>
    <t>3.1.1</t>
  </si>
  <si>
    <t>3.1.2</t>
  </si>
  <si>
    <t>3.1.2.1</t>
  </si>
  <si>
    <t>3.1.2.2</t>
  </si>
  <si>
    <t>3.2</t>
  </si>
  <si>
    <t>за счет целевых источников</t>
  </si>
  <si>
    <t>5.</t>
  </si>
  <si>
    <t>1.1.</t>
  </si>
  <si>
    <t>1.2.</t>
  </si>
  <si>
    <t>1.2.1</t>
  </si>
  <si>
    <t>1.2.1.2</t>
  </si>
  <si>
    <t>целевой сбор на благоустройство территории сел (поселков)</t>
  </si>
  <si>
    <t>1.2.1.3</t>
  </si>
  <si>
    <t>целевой сбор на содержание и развитие социальной сферы и инфраструктуры сел (поселков)</t>
  </si>
  <si>
    <t>1.2.1.4</t>
  </si>
  <si>
    <t>налог на содержание жилищного фонда, объектов социально-культурной сферы и иные цели</t>
  </si>
  <si>
    <t>1.2.1.5</t>
  </si>
  <si>
    <t>целевой сбор землеустроителей</t>
  </si>
  <si>
    <t>1.2.1.6</t>
  </si>
  <si>
    <t>плата за услуги, осуществляемые органами местного самоуправления в связи с утверждением схем домовладений и (или) иных построек хозяйственного назначения, расположенных в сельских населенных пунктах</t>
  </si>
  <si>
    <t>средства  от приватизации</t>
  </si>
  <si>
    <t>1.2.1.8</t>
  </si>
  <si>
    <t>средства, направляемые на кредитование крестьянских (фермерских) хозяйств (и проценты)</t>
  </si>
  <si>
    <t>средства, направляемые на кредитование молодых специалистов на приобретение строительных материалов для строительства жилья (и проценты)</t>
  </si>
  <si>
    <t>1.2.1.10</t>
  </si>
  <si>
    <t>средства, направляемые на кредитование молодых семей на приобретение строительных материалов для строительства жилья (и проценты)</t>
  </si>
  <si>
    <t>1.2.1.11</t>
  </si>
  <si>
    <t>олата за услуги, осуществляемые органами местного самоуправления в связи с утверждением схем домовладений и (или) иных построек хозяйственного назначения, расположенных в сельских населенных пунктах</t>
  </si>
  <si>
    <t>1.2.1.12</t>
  </si>
  <si>
    <t>фонд социального развития</t>
  </si>
  <si>
    <t xml:space="preserve">фонд экономическолго развития </t>
  </si>
  <si>
    <t>1.2.2.</t>
  </si>
  <si>
    <t>1.2.3.</t>
  </si>
  <si>
    <t>1.2.4.</t>
  </si>
  <si>
    <t>1.2.4.1</t>
  </si>
  <si>
    <t>на развитие автомобильных дорог общего пользования, находящихся в государственной собственности</t>
  </si>
  <si>
    <t>1.2.4.2</t>
  </si>
  <si>
    <t>на развитие автомобильных дорог общего пользования, находящихся в муниципальной  собственности</t>
  </si>
  <si>
    <t>1.2.4.3</t>
  </si>
  <si>
    <t>на обустройство мест стоянок и парковок</t>
  </si>
  <si>
    <t>1.2.4.4</t>
  </si>
  <si>
    <t>по сельским дорогам и дорогам, являющимся продолжением дорог</t>
  </si>
  <si>
    <t>ремонтные работы дорог от пер. Западный до ул. Правлы</t>
  </si>
  <si>
    <t>1.2.4.6</t>
  </si>
  <si>
    <t xml:space="preserve">строительство и реконструкция сельских дорог </t>
  </si>
  <si>
    <t>1.2.4.7</t>
  </si>
  <si>
    <t>благоустройство территорий образовательных учреждений</t>
  </si>
  <si>
    <t>1.2.5</t>
  </si>
  <si>
    <t>средства из резервных фондов  Президента и Правительства</t>
  </si>
  <si>
    <t>1.2.1.1</t>
  </si>
  <si>
    <t xml:space="preserve"> на специальных бюджетных счетах</t>
  </si>
  <si>
    <t xml:space="preserve"> территориального экологического фонда</t>
  </si>
  <si>
    <t>средства из РБ  на развитие дорожной отрасли, в том числе:</t>
  </si>
  <si>
    <t>приобретение ГСМ  для обеспечения работы милиции общественной безопасности (местной милиции)</t>
  </si>
  <si>
    <t>5.2</t>
  </si>
  <si>
    <t>Приложение № 1</t>
  </si>
  <si>
    <t xml:space="preserve">к Решению Тираспольского городского </t>
  </si>
  <si>
    <t xml:space="preserve">Совета народных депутатов </t>
  </si>
  <si>
    <t xml:space="preserve">№ 3 от 6 февраля 2020 г.  </t>
  </si>
  <si>
    <t xml:space="preserve"> целевые сборы и платежи всего, в том числе:</t>
  </si>
  <si>
    <t xml:space="preserve"> не имеющие целевое назначения  (очищенные)</t>
  </si>
  <si>
    <t xml:space="preserve"> имеющие целевое назначение, в том числе:</t>
  </si>
  <si>
    <t xml:space="preserve">Действующая редакция </t>
  </si>
  <si>
    <t>Отклонение</t>
  </si>
  <si>
    <t>5.3</t>
  </si>
  <si>
    <t>иные источники, установленные настоящим Законом</t>
  </si>
  <si>
    <t xml:space="preserve">  Доходы и расходы местного бюджета города Тирасполь на 2020 год</t>
  </si>
  <si>
    <t>Сумма</t>
  </si>
  <si>
    <t>№ п/п</t>
  </si>
  <si>
    <t>5.1.</t>
  </si>
  <si>
    <t>5.2.</t>
  </si>
  <si>
    <t>5.3.</t>
  </si>
  <si>
    <t>ДОХОДЫ, из них</t>
  </si>
  <si>
    <t>РАСХОДЫ, из них:</t>
  </si>
  <si>
    <t xml:space="preserve"> расходы к распределению (очищенные), в том числе:</t>
  </si>
  <si>
    <t>расходы по социально защищенным статьям</t>
  </si>
  <si>
    <t>ПРЕДЕЛЬНЫЙ ДЕФИЦИТ</t>
  </si>
  <si>
    <t>ПРЕДЕЛЬНЫЕ РАСХОДЫ, из них:</t>
  </si>
  <si>
    <t xml:space="preserve"> секретно</t>
  </si>
  <si>
    <t>2.1.1.</t>
  </si>
  <si>
    <t>2.1.2.</t>
  </si>
  <si>
    <t>2.1.3.</t>
  </si>
  <si>
    <t>территориальный экологический фонд</t>
  </si>
  <si>
    <t>на специальных бюджетных счетах</t>
  </si>
  <si>
    <t xml:space="preserve">№ 40 от 18 марта 2021 г.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</si>
</sst>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2"/>
      <name val="Times New Roman"/>
      <family val="1"/>
      <charset val="204"/>
    </font>
    <font>
      <sz val="8"/>
      <name val="Calibri"/>
      <family val="2"/>
      <charset val="204"/>
    </font>
    <font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3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7">
    <xf numFmtId="0" fontId="0" fillId="0" borderId="0" xfId="0"/>
    <xf numFmtId="3" fontId="0" fillId="0" borderId="0" xfId="0" applyNumberFormat="1"/>
    <xf numFmtId="3" fontId="2" fillId="2" borderId="1" xfId="1" applyNumberFormat="1" applyFont="1" applyFill="1" applyBorder="1" applyAlignment="1">
      <alignment horizontal="right" vertical="center" wrapText="1"/>
    </xf>
    <xf numFmtId="3" fontId="2" fillId="0" borderId="1" xfId="0" applyNumberFormat="1" applyFont="1" applyBorder="1" applyAlignment="1">
      <alignment horizontal="right" vertical="center"/>
    </xf>
    <xf numFmtId="3" fontId="7" fillId="0" borderId="1" xfId="0" applyNumberFormat="1" applyFont="1" applyBorder="1" applyAlignment="1">
      <alignment horizontal="right" vertical="center"/>
    </xf>
    <xf numFmtId="3" fontId="2" fillId="0" borderId="1" xfId="0" applyNumberFormat="1" applyFont="1" applyBorder="1" applyAlignment="1">
      <alignment horizontal="left" wrapText="1"/>
    </xf>
    <xf numFmtId="3" fontId="6" fillId="0" borderId="0" xfId="0" applyNumberFormat="1" applyFont="1"/>
    <xf numFmtId="3" fontId="2" fillId="0" borderId="2" xfId="0" applyNumberFormat="1" applyFont="1" applyBorder="1" applyAlignment="1">
      <alignment horizontal="center" vertical="center"/>
    </xf>
    <xf numFmtId="3" fontId="2" fillId="0" borderId="0" xfId="0" applyNumberFormat="1" applyFont="1" applyAlignment="1">
      <alignment vertical="center"/>
    </xf>
    <xf numFmtId="3" fontId="2" fillId="0" borderId="1" xfId="0" applyNumberFormat="1" applyFont="1" applyBorder="1" applyAlignment="1">
      <alignment vertical="center" wrapText="1"/>
    </xf>
    <xf numFmtId="3" fontId="2" fillId="0" borderId="1" xfId="1" applyNumberFormat="1" applyFont="1" applyBorder="1" applyAlignment="1">
      <alignment horizontal="right" vertical="center"/>
    </xf>
    <xf numFmtId="3" fontId="7" fillId="0" borderId="2" xfId="0" applyNumberFormat="1" applyFont="1" applyBorder="1" applyAlignment="1">
      <alignment horizontal="center" vertical="center"/>
    </xf>
    <xf numFmtId="3" fontId="2" fillId="0" borderId="1" xfId="1" applyNumberFormat="1" applyFont="1" applyBorder="1" applyAlignment="1">
      <alignment vertical="center" wrapText="1"/>
    </xf>
    <xf numFmtId="3" fontId="7" fillId="0" borderId="1" xfId="1" applyNumberFormat="1" applyFont="1" applyBorder="1" applyAlignment="1">
      <alignment vertical="center" wrapText="1"/>
    </xf>
    <xf numFmtId="3" fontId="7" fillId="0" borderId="1" xfId="1" applyNumberFormat="1" applyFont="1" applyBorder="1" applyAlignment="1">
      <alignment horizontal="right" vertical="center"/>
    </xf>
    <xf numFmtId="3" fontId="3" fillId="0" borderId="0" xfId="0" applyNumberFormat="1" applyFont="1" applyAlignment="1">
      <alignment vertical="center"/>
    </xf>
    <xf numFmtId="3" fontId="7" fillId="0" borderId="1" xfId="0" applyNumberFormat="1" applyFont="1" applyBorder="1" applyAlignment="1">
      <alignment vertical="center" wrapText="1"/>
    </xf>
    <xf numFmtId="3" fontId="5" fillId="0" borderId="0" xfId="0" applyNumberFormat="1" applyFont="1" applyAlignment="1">
      <alignment vertical="center"/>
    </xf>
    <xf numFmtId="3" fontId="4" fillId="0" borderId="0" xfId="0" applyNumberFormat="1" applyFont="1"/>
    <xf numFmtId="3" fontId="7" fillId="0" borderId="1" xfId="1" applyNumberFormat="1" applyFont="1" applyBorder="1" applyAlignment="1">
      <alignment horizontal="left" vertical="center" wrapText="1"/>
    </xf>
    <xf numFmtId="3" fontId="2" fillId="0" borderId="4" xfId="0" applyNumberFormat="1" applyFont="1" applyBorder="1" applyAlignment="1">
      <alignment horizontal="center" vertical="center" wrapText="1"/>
    </xf>
    <xf numFmtId="3" fontId="7" fillId="0" borderId="5" xfId="0" applyNumberFormat="1" applyFont="1" applyBorder="1" applyAlignment="1">
      <alignment horizontal="center" vertical="center"/>
    </xf>
    <xf numFmtId="3" fontId="7" fillId="0" borderId="6" xfId="0" applyNumberFormat="1" applyFont="1" applyBorder="1" applyAlignment="1">
      <alignment vertical="center" wrapText="1"/>
    </xf>
    <xf numFmtId="3" fontId="7" fillId="0" borderId="6" xfId="0" applyNumberFormat="1" applyFont="1" applyBorder="1" applyAlignment="1">
      <alignment horizontal="right" vertical="center"/>
    </xf>
    <xf numFmtId="3" fontId="9" fillId="0" borderId="1" xfId="1" applyNumberFormat="1" applyFont="1" applyBorder="1" applyAlignment="1">
      <alignment horizontal="right" vertical="center"/>
    </xf>
    <xf numFmtId="3" fontId="11" fillId="0" borderId="0" xfId="0" applyNumberFormat="1" applyFont="1"/>
    <xf numFmtId="3" fontId="12" fillId="0" borderId="0" xfId="0" applyNumberFormat="1" applyFont="1"/>
    <xf numFmtId="3" fontId="2" fillId="0" borderId="1" xfId="0" applyNumberFormat="1" applyFont="1" applyBorder="1" applyAlignment="1">
      <alignment vertical="center"/>
    </xf>
    <xf numFmtId="3" fontId="3" fillId="0" borderId="1" xfId="0" applyNumberFormat="1" applyFont="1" applyBorder="1" applyAlignment="1">
      <alignment vertical="center"/>
    </xf>
    <xf numFmtId="3" fontId="5" fillId="0" borderId="1" xfId="0" applyNumberFormat="1" applyFont="1" applyBorder="1" applyAlignment="1">
      <alignment vertical="center"/>
    </xf>
    <xf numFmtId="3" fontId="7" fillId="0" borderId="1" xfId="0" applyNumberFormat="1" applyFont="1" applyBorder="1" applyAlignment="1">
      <alignment vertical="center"/>
    </xf>
    <xf numFmtId="3" fontId="7" fillId="0" borderId="1" xfId="0" applyNumberFormat="1" applyFont="1" applyBorder="1"/>
    <xf numFmtId="3" fontId="2" fillId="0" borderId="7" xfId="0" applyNumberFormat="1" applyFont="1" applyBorder="1" applyAlignment="1">
      <alignment horizontal="center" vertical="center" wrapText="1"/>
    </xf>
    <xf numFmtId="3" fontId="2" fillId="0" borderId="8" xfId="1" applyNumberFormat="1" applyFont="1" applyBorder="1" applyAlignment="1">
      <alignment horizontal="right" vertical="center"/>
    </xf>
    <xf numFmtId="3" fontId="2" fillId="0" borderId="8" xfId="0" applyNumberFormat="1" applyFont="1" applyBorder="1" applyAlignment="1">
      <alignment vertical="center"/>
    </xf>
    <xf numFmtId="3" fontId="7" fillId="0" borderId="8" xfId="0" applyNumberFormat="1" applyFont="1" applyBorder="1" applyAlignment="1">
      <alignment vertical="center"/>
    </xf>
    <xf numFmtId="3" fontId="3" fillId="0" borderId="8" xfId="0" applyNumberFormat="1" applyFont="1" applyBorder="1" applyAlignment="1">
      <alignment vertical="center"/>
    </xf>
    <xf numFmtId="3" fontId="2" fillId="0" borderId="8" xfId="0" applyNumberFormat="1" applyFont="1" applyBorder="1" applyAlignment="1">
      <alignment horizontal="right" vertical="center"/>
    </xf>
    <xf numFmtId="3" fontId="5" fillId="0" borderId="8" xfId="0" applyNumberFormat="1" applyFont="1" applyBorder="1" applyAlignment="1">
      <alignment vertical="center"/>
    </xf>
    <xf numFmtId="3" fontId="7" fillId="0" borderId="8" xfId="0" applyNumberFormat="1" applyFont="1" applyBorder="1"/>
    <xf numFmtId="3" fontId="5" fillId="0" borderId="6" xfId="0" applyNumberFormat="1" applyFont="1" applyBorder="1" applyAlignment="1">
      <alignment vertical="center"/>
    </xf>
    <xf numFmtId="3" fontId="5" fillId="0" borderId="9" xfId="0" applyNumberFormat="1" applyFont="1" applyBorder="1" applyAlignment="1">
      <alignment vertical="center"/>
    </xf>
    <xf numFmtId="3" fontId="10" fillId="0" borderId="3" xfId="0" applyNumberFormat="1" applyFont="1" applyBorder="1" applyAlignment="1">
      <alignment horizontal="center" vertical="center"/>
    </xf>
    <xf numFmtId="3" fontId="9" fillId="3" borderId="1" xfId="1" applyNumberFormat="1" applyFont="1" applyFill="1" applyBorder="1"/>
    <xf numFmtId="0" fontId="13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right"/>
    </xf>
    <xf numFmtId="0" fontId="7" fillId="0" borderId="0" xfId="0" applyFont="1" applyAlignment="1">
      <alignment horizontal="right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2"/>
  <sheetViews>
    <sheetView tabSelected="1" view="pageBreakPreview" zoomScaleNormal="100" zoomScaleSheetLayoutView="100" workbookViewId="0">
      <selection activeCell="H8" sqref="H8"/>
    </sheetView>
  </sheetViews>
  <sheetFormatPr defaultColWidth="9.140625" defaultRowHeight="15" x14ac:dyDescent="0.25"/>
  <cols>
    <col min="1" max="1" width="7.28515625" style="1" bestFit="1" customWidth="1"/>
    <col min="2" max="2" width="64" style="1" customWidth="1"/>
    <col min="3" max="3" width="15.85546875" style="1" hidden="1" customWidth="1"/>
    <col min="4" max="4" width="13.7109375" style="1" hidden="1" customWidth="1"/>
    <col min="5" max="5" width="15.85546875" style="1" customWidth="1"/>
    <col min="6" max="16384" width="9.140625" style="1"/>
  </cols>
  <sheetData>
    <row r="1" spans="1:5" s="25" customFormat="1" ht="18" customHeight="1" x14ac:dyDescent="0.25">
      <c r="B1" s="45" t="s">
        <v>74</v>
      </c>
      <c r="C1" s="45"/>
      <c r="D1" s="45"/>
      <c r="E1" s="45"/>
    </row>
    <row r="2" spans="1:5" s="25" customFormat="1" ht="15.6" customHeight="1" x14ac:dyDescent="0.25">
      <c r="B2" s="46" t="s">
        <v>75</v>
      </c>
      <c r="C2" s="46"/>
      <c r="D2" s="46"/>
      <c r="E2" s="46"/>
    </row>
    <row r="3" spans="1:5" s="25" customFormat="1" ht="16.149999999999999" customHeight="1" x14ac:dyDescent="0.25">
      <c r="B3" s="46" t="s">
        <v>76</v>
      </c>
      <c r="C3" s="46"/>
      <c r="D3" s="46"/>
      <c r="E3" s="46"/>
    </row>
    <row r="4" spans="1:5" s="25" customFormat="1" ht="18" customHeight="1" x14ac:dyDescent="0.25">
      <c r="B4" s="46" t="s">
        <v>103</v>
      </c>
      <c r="C4" s="46"/>
      <c r="D4" s="46"/>
      <c r="E4" s="46"/>
    </row>
    <row r="5" spans="1:5" s="25" customFormat="1" ht="16.899999999999999" customHeight="1" x14ac:dyDescent="0.25">
      <c r="B5" s="45" t="s">
        <v>74</v>
      </c>
      <c r="C5" s="45"/>
      <c r="D5" s="45"/>
      <c r="E5" s="45"/>
    </row>
    <row r="6" spans="1:5" s="25" customFormat="1" ht="16.149999999999999" customHeight="1" x14ac:dyDescent="0.25">
      <c r="B6" s="46" t="s">
        <v>75</v>
      </c>
      <c r="C6" s="46"/>
      <c r="D6" s="46"/>
      <c r="E6" s="46"/>
    </row>
    <row r="7" spans="1:5" s="25" customFormat="1" ht="18" customHeight="1" x14ac:dyDescent="0.25">
      <c r="A7" s="26"/>
      <c r="B7" s="46" t="s">
        <v>76</v>
      </c>
      <c r="C7" s="46"/>
      <c r="D7" s="46"/>
      <c r="E7" s="46"/>
    </row>
    <row r="8" spans="1:5" s="25" customFormat="1" ht="18" customHeight="1" x14ac:dyDescent="0.25">
      <c r="A8" s="26"/>
      <c r="B8" s="46" t="s">
        <v>77</v>
      </c>
      <c r="C8" s="46"/>
      <c r="D8" s="46"/>
      <c r="E8" s="46"/>
    </row>
    <row r="9" spans="1:5" s="25" customFormat="1" ht="27" hidden="1" customHeight="1" x14ac:dyDescent="0.2">
      <c r="A9" s="26"/>
      <c r="B9" s="26"/>
      <c r="C9" s="26"/>
    </row>
    <row r="10" spans="1:5" ht="38.450000000000003" customHeight="1" thickBot="1" x14ac:dyDescent="0.3">
      <c r="A10" s="44" t="s">
        <v>85</v>
      </c>
      <c r="B10" s="44"/>
      <c r="C10" s="44"/>
      <c r="D10" s="44"/>
      <c r="E10" s="44"/>
    </row>
    <row r="11" spans="1:5" ht="16.5" hidden="1" thickBot="1" x14ac:dyDescent="0.3">
      <c r="A11" s="6"/>
      <c r="B11" s="6"/>
    </row>
    <row r="12" spans="1:5" s="8" customFormat="1" ht="30" customHeight="1" x14ac:dyDescent="0.25">
      <c r="A12" s="42" t="s">
        <v>87</v>
      </c>
      <c r="B12" s="20" t="s">
        <v>0</v>
      </c>
      <c r="C12" s="20" t="s">
        <v>81</v>
      </c>
      <c r="D12" s="20" t="s">
        <v>82</v>
      </c>
      <c r="E12" s="32" t="s">
        <v>86</v>
      </c>
    </row>
    <row r="13" spans="1:5" s="8" customFormat="1" ht="31.5" x14ac:dyDescent="0.25">
      <c r="A13" s="7" t="s">
        <v>17</v>
      </c>
      <c r="B13" s="9" t="s">
        <v>16</v>
      </c>
      <c r="C13" s="10">
        <f>C14+C15</f>
        <v>16824561</v>
      </c>
      <c r="D13" s="10">
        <f t="shared" ref="D13:E13" si="0">D14+D15</f>
        <v>0</v>
      </c>
      <c r="E13" s="33">
        <f t="shared" si="0"/>
        <v>16824561</v>
      </c>
    </row>
    <row r="14" spans="1:5" s="8" customFormat="1" ht="15.75" x14ac:dyDescent="0.25">
      <c r="A14" s="7" t="s">
        <v>26</v>
      </c>
      <c r="B14" s="12" t="s">
        <v>79</v>
      </c>
      <c r="C14" s="10">
        <v>7552279</v>
      </c>
      <c r="D14" s="27"/>
      <c r="E14" s="34">
        <v>7552279</v>
      </c>
    </row>
    <row r="15" spans="1:5" s="8" customFormat="1" ht="15.75" x14ac:dyDescent="0.25">
      <c r="A15" s="7" t="s">
        <v>27</v>
      </c>
      <c r="B15" s="12" t="s">
        <v>80</v>
      </c>
      <c r="C15" s="10">
        <f>C16+C29+C30+C31+C39</f>
        <v>9272282</v>
      </c>
      <c r="D15" s="10">
        <f t="shared" ref="D15:E15" si="1">D16+D29+D30+D31+D39</f>
        <v>0</v>
      </c>
      <c r="E15" s="33">
        <f t="shared" si="1"/>
        <v>9272282</v>
      </c>
    </row>
    <row r="16" spans="1:5" s="8" customFormat="1" ht="15.75" x14ac:dyDescent="0.25">
      <c r="A16" s="11" t="s">
        <v>28</v>
      </c>
      <c r="B16" s="13" t="s">
        <v>78</v>
      </c>
      <c r="C16" s="14">
        <f>SUM(C17:C27)</f>
        <v>1950893</v>
      </c>
      <c r="D16" s="27"/>
      <c r="E16" s="35">
        <v>1950893</v>
      </c>
    </row>
    <row r="17" spans="1:5" s="8" customFormat="1" ht="15.75" x14ac:dyDescent="0.25">
      <c r="A17" s="11" t="s">
        <v>68</v>
      </c>
      <c r="B17" s="13" t="s">
        <v>30</v>
      </c>
      <c r="C17" s="14">
        <v>16067</v>
      </c>
      <c r="D17" s="27"/>
      <c r="E17" s="35">
        <v>16067</v>
      </c>
    </row>
    <row r="18" spans="1:5" s="8" customFormat="1" ht="31.5" x14ac:dyDescent="0.25">
      <c r="A18" s="11" t="s">
        <v>29</v>
      </c>
      <c r="B18" s="13" t="s">
        <v>32</v>
      </c>
      <c r="C18" s="14">
        <v>2429</v>
      </c>
      <c r="D18" s="27"/>
      <c r="E18" s="35">
        <v>2429</v>
      </c>
    </row>
    <row r="19" spans="1:5" s="8" customFormat="1" ht="31.5" x14ac:dyDescent="0.25">
      <c r="A19" s="11" t="s">
        <v>31</v>
      </c>
      <c r="B19" s="13" t="s">
        <v>34</v>
      </c>
      <c r="C19" s="14">
        <v>987531</v>
      </c>
      <c r="D19" s="27"/>
      <c r="E19" s="35">
        <v>987531</v>
      </c>
    </row>
    <row r="20" spans="1:5" s="8" customFormat="1" ht="15.75" hidden="1" x14ac:dyDescent="0.25">
      <c r="A20" s="11" t="s">
        <v>33</v>
      </c>
      <c r="B20" s="13" t="s">
        <v>36</v>
      </c>
      <c r="C20" s="14"/>
      <c r="D20" s="27"/>
      <c r="E20" s="35"/>
    </row>
    <row r="21" spans="1:5" s="8" customFormat="1" ht="63" hidden="1" x14ac:dyDescent="0.25">
      <c r="A21" s="11" t="s">
        <v>35</v>
      </c>
      <c r="B21" s="13" t="s">
        <v>38</v>
      </c>
      <c r="C21" s="14"/>
      <c r="D21" s="27"/>
      <c r="E21" s="35"/>
    </row>
    <row r="22" spans="1:5" s="8" customFormat="1" ht="15.75" x14ac:dyDescent="0.25">
      <c r="A22" s="11" t="s">
        <v>33</v>
      </c>
      <c r="B22" s="13" t="s">
        <v>39</v>
      </c>
      <c r="C22" s="14">
        <v>803441</v>
      </c>
      <c r="D22" s="27"/>
      <c r="E22" s="35">
        <v>803441</v>
      </c>
    </row>
    <row r="23" spans="1:5" s="8" customFormat="1" ht="31.5" x14ac:dyDescent="0.25">
      <c r="A23" s="11" t="s">
        <v>35</v>
      </c>
      <c r="B23" s="13" t="s">
        <v>41</v>
      </c>
      <c r="C23" s="14">
        <v>34999</v>
      </c>
      <c r="D23" s="27"/>
      <c r="E23" s="35">
        <v>34999</v>
      </c>
    </row>
    <row r="24" spans="1:5" s="8" customFormat="1" ht="47.25" hidden="1" x14ac:dyDescent="0.25">
      <c r="A24" s="11" t="s">
        <v>40</v>
      </c>
      <c r="B24" s="13" t="s">
        <v>42</v>
      </c>
      <c r="C24" s="14"/>
      <c r="D24" s="27"/>
      <c r="E24" s="35"/>
    </row>
    <row r="25" spans="1:5" s="8" customFormat="1" ht="47.25" x14ac:dyDescent="0.25">
      <c r="A25" s="11" t="s">
        <v>37</v>
      </c>
      <c r="B25" s="13" t="s">
        <v>44</v>
      </c>
      <c r="C25" s="14">
        <v>106426</v>
      </c>
      <c r="D25" s="27"/>
      <c r="E25" s="35">
        <v>106426</v>
      </c>
    </row>
    <row r="26" spans="1:5" s="8" customFormat="1" ht="63" hidden="1" x14ac:dyDescent="0.25">
      <c r="A26" s="11" t="s">
        <v>43</v>
      </c>
      <c r="B26" s="13" t="s">
        <v>46</v>
      </c>
      <c r="C26" s="14"/>
      <c r="D26" s="27"/>
      <c r="E26" s="35"/>
    </row>
    <row r="27" spans="1:5" s="8" customFormat="1" ht="15.75" hidden="1" x14ac:dyDescent="0.25">
      <c r="A27" s="11" t="s">
        <v>45</v>
      </c>
      <c r="B27" s="13" t="s">
        <v>48</v>
      </c>
      <c r="C27" s="14"/>
      <c r="D27" s="27"/>
      <c r="E27" s="35"/>
    </row>
    <row r="28" spans="1:5" s="8" customFormat="1" ht="15.75" hidden="1" x14ac:dyDescent="0.25">
      <c r="A28" s="11" t="s">
        <v>47</v>
      </c>
      <c r="B28" s="13" t="s">
        <v>49</v>
      </c>
      <c r="C28" s="14"/>
      <c r="D28" s="27"/>
      <c r="E28" s="35"/>
    </row>
    <row r="29" spans="1:5" s="8" customFormat="1" ht="15.75" x14ac:dyDescent="0.25">
      <c r="A29" s="11" t="s">
        <v>50</v>
      </c>
      <c r="B29" s="13" t="s">
        <v>69</v>
      </c>
      <c r="C29" s="24">
        <v>1488853</v>
      </c>
      <c r="D29" s="27"/>
      <c r="E29" s="35">
        <v>1488853</v>
      </c>
    </row>
    <row r="30" spans="1:5" s="8" customFormat="1" ht="15.75" x14ac:dyDescent="0.25">
      <c r="A30" s="11" t="s">
        <v>51</v>
      </c>
      <c r="B30" s="13" t="s">
        <v>70</v>
      </c>
      <c r="C30" s="24">
        <v>21442</v>
      </c>
      <c r="D30" s="27"/>
      <c r="E30" s="35">
        <v>21442</v>
      </c>
    </row>
    <row r="31" spans="1:5" s="8" customFormat="1" ht="15.75" x14ac:dyDescent="0.25">
      <c r="A31" s="11" t="s">
        <v>52</v>
      </c>
      <c r="B31" s="19" t="s">
        <v>71</v>
      </c>
      <c r="C31" s="14">
        <f>SUM(C32:C38)</f>
        <v>811094</v>
      </c>
      <c r="D31" s="27"/>
      <c r="E31" s="35">
        <v>811094</v>
      </c>
    </row>
    <row r="32" spans="1:5" s="8" customFormat="1" ht="31.5" hidden="1" x14ac:dyDescent="0.25">
      <c r="A32" s="11" t="s">
        <v>53</v>
      </c>
      <c r="B32" s="13" t="s">
        <v>54</v>
      </c>
      <c r="C32" s="24"/>
      <c r="D32" s="27"/>
      <c r="E32" s="35"/>
    </row>
    <row r="33" spans="1:5" s="8" customFormat="1" ht="31.5" x14ac:dyDescent="0.25">
      <c r="A33" s="11" t="s">
        <v>53</v>
      </c>
      <c r="B33" s="13" t="s">
        <v>56</v>
      </c>
      <c r="C33" s="24">
        <v>464227</v>
      </c>
      <c r="D33" s="27"/>
      <c r="E33" s="35">
        <v>464227</v>
      </c>
    </row>
    <row r="34" spans="1:5" s="8" customFormat="1" ht="15.75" x14ac:dyDescent="0.25">
      <c r="A34" s="11" t="s">
        <v>55</v>
      </c>
      <c r="B34" s="13" t="s">
        <v>58</v>
      </c>
      <c r="C34" s="24">
        <v>866</v>
      </c>
      <c r="D34" s="27"/>
      <c r="E34" s="35">
        <v>866</v>
      </c>
    </row>
    <row r="35" spans="1:5" s="8" customFormat="1" ht="31.5" hidden="1" x14ac:dyDescent="0.25">
      <c r="A35" s="11" t="s">
        <v>59</v>
      </c>
      <c r="B35" s="13" t="s">
        <v>60</v>
      </c>
      <c r="C35" s="24"/>
      <c r="D35" s="27"/>
      <c r="E35" s="35"/>
    </row>
    <row r="36" spans="1:5" s="8" customFormat="1" ht="15.75" x14ac:dyDescent="0.25">
      <c r="A36" s="11" t="s">
        <v>57</v>
      </c>
      <c r="B36" s="13" t="s">
        <v>61</v>
      </c>
      <c r="C36" s="24">
        <v>346001</v>
      </c>
      <c r="D36" s="27"/>
      <c r="E36" s="35">
        <v>346001</v>
      </c>
    </row>
    <row r="37" spans="1:5" s="8" customFormat="1" ht="15.75" hidden="1" x14ac:dyDescent="0.25">
      <c r="A37" s="11" t="s">
        <v>62</v>
      </c>
      <c r="B37" s="13" t="s">
        <v>63</v>
      </c>
      <c r="C37" s="24"/>
      <c r="D37" s="27"/>
      <c r="E37" s="35"/>
    </row>
    <row r="38" spans="1:5" s="8" customFormat="1" ht="15.75" hidden="1" x14ac:dyDescent="0.25">
      <c r="A38" s="11" t="s">
        <v>64</v>
      </c>
      <c r="B38" s="13" t="s">
        <v>65</v>
      </c>
      <c r="C38" s="24"/>
      <c r="D38" s="27"/>
      <c r="E38" s="35"/>
    </row>
    <row r="39" spans="1:5" s="8" customFormat="1" ht="15.75" x14ac:dyDescent="0.25">
      <c r="A39" s="11" t="s">
        <v>66</v>
      </c>
      <c r="B39" s="43" t="s">
        <v>97</v>
      </c>
      <c r="C39" s="14">
        <v>5000000</v>
      </c>
      <c r="D39" s="27"/>
      <c r="E39" s="35">
        <v>5000000</v>
      </c>
    </row>
    <row r="40" spans="1:5" s="15" customFormat="1" ht="15.75" x14ac:dyDescent="0.25">
      <c r="A40" s="7" t="s">
        <v>3</v>
      </c>
      <c r="B40" s="9" t="s">
        <v>91</v>
      </c>
      <c r="C40" s="2">
        <v>329396975</v>
      </c>
      <c r="D40" s="28">
        <f>D41+D45</f>
        <v>-31773104</v>
      </c>
      <c r="E40" s="36">
        <f>C40+D40+882089</f>
        <v>298505960</v>
      </c>
    </row>
    <row r="41" spans="1:5" s="17" customFormat="1" ht="15.75" x14ac:dyDescent="0.25">
      <c r="A41" s="11" t="s">
        <v>4</v>
      </c>
      <c r="B41" s="16" t="s">
        <v>1</v>
      </c>
      <c r="C41" s="4">
        <v>47474868</v>
      </c>
      <c r="D41" s="29">
        <v>-9470719</v>
      </c>
      <c r="E41" s="38">
        <f>C41+D41+882089</f>
        <v>38886238</v>
      </c>
    </row>
    <row r="42" spans="1:5" s="17" customFormat="1" ht="31.5" x14ac:dyDescent="0.25">
      <c r="A42" s="11" t="s">
        <v>98</v>
      </c>
      <c r="B42" s="16" t="s">
        <v>34</v>
      </c>
      <c r="C42" s="4"/>
      <c r="D42" s="29"/>
      <c r="E42" s="38">
        <v>15003699</v>
      </c>
    </row>
    <row r="43" spans="1:5" s="17" customFormat="1" ht="15.75" x14ac:dyDescent="0.25">
      <c r="A43" s="11" t="s">
        <v>99</v>
      </c>
      <c r="B43" s="16" t="s">
        <v>101</v>
      </c>
      <c r="C43" s="4"/>
      <c r="D43" s="29"/>
      <c r="E43" s="38">
        <v>4179111</v>
      </c>
    </row>
    <row r="44" spans="1:5" s="17" customFormat="1" ht="15.75" x14ac:dyDescent="0.25">
      <c r="A44" s="11" t="s">
        <v>100</v>
      </c>
      <c r="B44" s="16" t="s">
        <v>102</v>
      </c>
      <c r="C44" s="4"/>
      <c r="D44" s="29"/>
      <c r="E44" s="38">
        <v>17475224</v>
      </c>
    </row>
    <row r="45" spans="1:5" s="17" customFormat="1" ht="15.75" x14ac:dyDescent="0.25">
      <c r="A45" s="11" t="s">
        <v>5</v>
      </c>
      <c r="B45" s="16" t="s">
        <v>2</v>
      </c>
      <c r="C45" s="4">
        <f t="shared" ref="C45" si="2">C40-C41</f>
        <v>281922107</v>
      </c>
      <c r="D45" s="29">
        <v>-22302385</v>
      </c>
      <c r="E45" s="38">
        <f>C45+D45</f>
        <v>259619722</v>
      </c>
    </row>
    <row r="46" spans="1:5" s="15" customFormat="1" ht="15.75" hidden="1" x14ac:dyDescent="0.25">
      <c r="A46" s="7"/>
      <c r="B46" s="9"/>
      <c r="C46" s="3"/>
      <c r="D46" s="28"/>
      <c r="E46" s="36"/>
    </row>
    <row r="47" spans="1:5" s="15" customFormat="1" ht="15.75" x14ac:dyDescent="0.25">
      <c r="A47" s="7" t="s">
        <v>8</v>
      </c>
      <c r="B47" s="9" t="s">
        <v>92</v>
      </c>
      <c r="C47" s="3">
        <f>C48+C53</f>
        <v>346221536</v>
      </c>
      <c r="D47" s="3">
        <f t="shared" ref="D47" si="3">D48+D53</f>
        <v>-9470719</v>
      </c>
      <c r="E47" s="37">
        <f>E48+E53</f>
        <v>343449574</v>
      </c>
    </row>
    <row r="48" spans="1:5" s="15" customFormat="1" ht="15.75" x14ac:dyDescent="0.25">
      <c r="A48" s="7" t="s">
        <v>18</v>
      </c>
      <c r="B48" s="9" t="s">
        <v>93</v>
      </c>
      <c r="C48" s="3">
        <f>C49+C50</f>
        <v>289474386</v>
      </c>
      <c r="D48" s="3">
        <f t="shared" ref="D48:E48" si="4">D49+D50</f>
        <v>0</v>
      </c>
      <c r="E48" s="3">
        <f t="shared" si="4"/>
        <v>290929430</v>
      </c>
    </row>
    <row r="49" spans="1:5" s="17" customFormat="1" ht="15.75" x14ac:dyDescent="0.25">
      <c r="A49" s="11" t="s">
        <v>19</v>
      </c>
      <c r="B49" s="16" t="s">
        <v>94</v>
      </c>
      <c r="C49" s="4">
        <v>252648294</v>
      </c>
      <c r="D49" s="29"/>
      <c r="E49" s="38">
        <v>249674419</v>
      </c>
    </row>
    <row r="50" spans="1:5" s="17" customFormat="1" ht="15.75" x14ac:dyDescent="0.25">
      <c r="A50" s="11" t="s">
        <v>20</v>
      </c>
      <c r="B50" s="16" t="s">
        <v>6</v>
      </c>
      <c r="C50" s="4">
        <f>29273813+7552279</f>
        <v>36826092</v>
      </c>
      <c r="D50" s="29"/>
      <c r="E50" s="38">
        <v>41255011</v>
      </c>
    </row>
    <row r="51" spans="1:5" s="17" customFormat="1" ht="15.75" x14ac:dyDescent="0.25">
      <c r="A51" s="11" t="s">
        <v>21</v>
      </c>
      <c r="B51" s="16" t="s">
        <v>7</v>
      </c>
      <c r="C51" s="4">
        <v>217630</v>
      </c>
      <c r="D51" s="29"/>
      <c r="E51" s="38">
        <v>217630</v>
      </c>
    </row>
    <row r="52" spans="1:5" s="17" customFormat="1" ht="37.9" customHeight="1" x14ac:dyDescent="0.25">
      <c r="A52" s="11" t="s">
        <v>22</v>
      </c>
      <c r="B52" s="16" t="s">
        <v>72</v>
      </c>
      <c r="C52" s="4">
        <v>889015</v>
      </c>
      <c r="D52" s="29"/>
      <c r="E52" s="38">
        <v>889015</v>
      </c>
    </row>
    <row r="53" spans="1:5" s="15" customFormat="1" ht="15.75" x14ac:dyDescent="0.25">
      <c r="A53" s="7" t="s">
        <v>23</v>
      </c>
      <c r="B53" s="5" t="s">
        <v>24</v>
      </c>
      <c r="C53" s="3">
        <f>C41+C15</f>
        <v>56747150</v>
      </c>
      <c r="D53" s="28">
        <v>-9470719</v>
      </c>
      <c r="E53" s="3">
        <f>45821387+882089+5816668</f>
        <v>52520144</v>
      </c>
    </row>
    <row r="54" spans="1:5" s="15" customFormat="1" ht="15.75" x14ac:dyDescent="0.25">
      <c r="A54" s="7" t="s">
        <v>9</v>
      </c>
      <c r="B54" s="9" t="s">
        <v>95</v>
      </c>
      <c r="C54" s="3">
        <f>C47-(C40+C13)</f>
        <v>0</v>
      </c>
      <c r="D54" s="28">
        <f>D55</f>
        <v>22302385</v>
      </c>
      <c r="E54" s="36">
        <f>E55</f>
        <v>28119053</v>
      </c>
    </row>
    <row r="55" spans="1:5" s="15" customFormat="1" ht="15.75" x14ac:dyDescent="0.25">
      <c r="A55" s="7" t="s">
        <v>25</v>
      </c>
      <c r="B55" s="9" t="s">
        <v>10</v>
      </c>
      <c r="C55" s="3"/>
      <c r="D55" s="27">
        <f>D58</f>
        <v>22302385</v>
      </c>
      <c r="E55" s="34">
        <f>E56+E57+E58</f>
        <v>28119053</v>
      </c>
    </row>
    <row r="56" spans="1:5" s="17" customFormat="1" ht="15.75" x14ac:dyDescent="0.25">
      <c r="A56" s="11" t="s">
        <v>12</v>
      </c>
      <c r="B56" s="16" t="s">
        <v>11</v>
      </c>
      <c r="C56" s="4">
        <f>C54</f>
        <v>0</v>
      </c>
      <c r="D56" s="30"/>
      <c r="E56" s="35">
        <v>0</v>
      </c>
    </row>
    <row r="57" spans="1:5" s="18" customFormat="1" ht="15.75" x14ac:dyDescent="0.25">
      <c r="A57" s="11" t="s">
        <v>73</v>
      </c>
      <c r="B57" s="16" t="s">
        <v>67</v>
      </c>
      <c r="C57" s="4"/>
      <c r="D57" s="31"/>
      <c r="E57" s="39">
        <v>5816668</v>
      </c>
    </row>
    <row r="58" spans="1:5" s="18" customFormat="1" ht="15.75" x14ac:dyDescent="0.25">
      <c r="A58" s="11" t="s">
        <v>83</v>
      </c>
      <c r="B58" s="16" t="s">
        <v>84</v>
      </c>
      <c r="C58" s="4"/>
      <c r="D58" s="31">
        <v>22302385</v>
      </c>
      <c r="E58" s="39">
        <f>C58+D58</f>
        <v>22302385</v>
      </c>
    </row>
    <row r="59" spans="1:5" s="15" customFormat="1" ht="15.75" x14ac:dyDescent="0.25">
      <c r="A59" s="7" t="s">
        <v>25</v>
      </c>
      <c r="B59" s="9" t="s">
        <v>96</v>
      </c>
      <c r="C59" s="3">
        <f>C47+C60+C61+C62</f>
        <v>389192893</v>
      </c>
      <c r="D59" s="3">
        <f t="shared" ref="D59" si="5">D47+D60+D61+D62</f>
        <v>-17169352</v>
      </c>
      <c r="E59" s="3">
        <f>E47+E60+E61+E62</f>
        <v>378722298</v>
      </c>
    </row>
    <row r="60" spans="1:5" s="17" customFormat="1" ht="31.5" x14ac:dyDescent="0.25">
      <c r="A60" s="11" t="s">
        <v>88</v>
      </c>
      <c r="B60" s="16" t="s">
        <v>13</v>
      </c>
      <c r="C60" s="4">
        <v>2611436</v>
      </c>
      <c r="D60" s="29">
        <v>-531073</v>
      </c>
      <c r="E60" s="38">
        <f>C60+D60</f>
        <v>2080363</v>
      </c>
    </row>
    <row r="61" spans="1:5" s="17" customFormat="1" ht="15.75" x14ac:dyDescent="0.25">
      <c r="A61" s="11" t="s">
        <v>89</v>
      </c>
      <c r="B61" s="16" t="s">
        <v>14</v>
      </c>
      <c r="C61" s="4">
        <f>1770000+2444513</f>
        <v>4214513</v>
      </c>
      <c r="D61" s="29">
        <v>0</v>
      </c>
      <c r="E61" s="38">
        <f t="shared" ref="E61:E62" si="6">C61+D61</f>
        <v>4214513</v>
      </c>
    </row>
    <row r="62" spans="1:5" s="17" customFormat="1" ht="16.5" thickBot="1" x14ac:dyDescent="0.3">
      <c r="A62" s="21" t="s">
        <v>90</v>
      </c>
      <c r="B62" s="22" t="s">
        <v>15</v>
      </c>
      <c r="C62" s="23">
        <f>35412234+947174-214000</f>
        <v>36145408</v>
      </c>
      <c r="D62" s="40">
        <v>-7167560</v>
      </c>
      <c r="E62" s="41">
        <f t="shared" si="6"/>
        <v>28977848</v>
      </c>
    </row>
  </sheetData>
  <mergeCells count="9">
    <mergeCell ref="A10:E10"/>
    <mergeCell ref="B1:E1"/>
    <mergeCell ref="B2:E2"/>
    <mergeCell ref="B3:E3"/>
    <mergeCell ref="B4:E4"/>
    <mergeCell ref="B5:E5"/>
    <mergeCell ref="B6:E6"/>
    <mergeCell ref="B7:E7"/>
    <mergeCell ref="B8:E8"/>
  </mergeCells>
  <phoneticPr fontId="8" type="noConversion"/>
  <pageMargins left="1.1200000000000001" right="0.19685039370078741" top="0.2" bottom="0" header="0" footer="0"/>
  <pageSetup paperSize="9" scale="88" firstPageNumber="117" fitToHeight="5" orientation="portrait" useFirstPageNumber="1" horizontalDpi="180" verticalDpi="180" r:id="rId1"/>
  <rowBreaks count="1" manualBreakCount="1">
    <brk id="5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8" type="noConversion"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Лист3</vt:lpstr>
      <vt:lpstr>Лист1!Заголовки_для_печати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2019-12-20T10:04:49Z</cp:lastPrinted>
  <dcterms:created xsi:type="dcterms:W3CDTF">2006-09-28T05:33:49Z</dcterms:created>
  <dcterms:modified xsi:type="dcterms:W3CDTF">2021-03-19T12:14:03Z</dcterms:modified>
</cp:coreProperties>
</file>