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6485" windowHeight="9315"/>
  </bookViews>
  <sheets>
    <sheet name="Приложение №3" sheetId="1" r:id="rId1"/>
  </sheets>
  <definedNames>
    <definedName name="_xlnm.Print_Titles" localSheetId="0">'Приложение №3'!$14:$14</definedName>
    <definedName name="_xlnm.Print_Area" localSheetId="0">'Приложение №3'!$A$1:$I$65</definedName>
  </definedNames>
  <calcPr calcId="145621"/>
</workbook>
</file>

<file path=xl/calcChain.xml><?xml version="1.0" encoding="utf-8"?>
<calcChain xmlns="http://schemas.openxmlformats.org/spreadsheetml/2006/main">
  <c r="H30" i="1" l="1"/>
  <c r="H61" i="1"/>
  <c r="H50" i="1"/>
  <c r="H42" i="1" s="1"/>
  <c r="F50" i="1"/>
  <c r="F42" i="1" s="1"/>
  <c r="E39" i="1"/>
  <c r="G62" i="1"/>
  <c r="G61" i="1" s="1"/>
  <c r="G39" i="1"/>
  <c r="I39" i="1" s="1"/>
  <c r="E31" i="1"/>
  <c r="G31" i="1" s="1"/>
  <c r="I31" i="1" s="1"/>
  <c r="E32" i="1"/>
  <c r="G32" i="1" s="1"/>
  <c r="I32" i="1" s="1"/>
  <c r="E33" i="1"/>
  <c r="G33" i="1" s="1"/>
  <c r="I33" i="1" s="1"/>
  <c r="E64" i="1"/>
  <c r="G64" i="1" s="1"/>
  <c r="I64" i="1" s="1"/>
  <c r="E44" i="1"/>
  <c r="G44" i="1" s="1"/>
  <c r="I44" i="1" s="1"/>
  <c r="E45" i="1"/>
  <c r="G45" i="1" s="1"/>
  <c r="I45" i="1" s="1"/>
  <c r="E46" i="1"/>
  <c r="G46" i="1" s="1"/>
  <c r="I46" i="1" s="1"/>
  <c r="E47" i="1"/>
  <c r="G47" i="1" s="1"/>
  <c r="I47" i="1" s="1"/>
  <c r="E48" i="1"/>
  <c r="G48" i="1" s="1"/>
  <c r="I48" i="1" s="1"/>
  <c r="E49" i="1"/>
  <c r="G49" i="1" s="1"/>
  <c r="I49" i="1" s="1"/>
  <c r="E50" i="1"/>
  <c r="G50" i="1" s="1"/>
  <c r="E51" i="1"/>
  <c r="G51" i="1" s="1"/>
  <c r="I51" i="1" s="1"/>
  <c r="E52" i="1"/>
  <c r="G52" i="1" s="1"/>
  <c r="I52" i="1" s="1"/>
  <c r="E53" i="1"/>
  <c r="G53" i="1" s="1"/>
  <c r="I53" i="1" s="1"/>
  <c r="E54" i="1"/>
  <c r="G54" i="1" s="1"/>
  <c r="I54" i="1" s="1"/>
  <c r="E55" i="1"/>
  <c r="G55" i="1" s="1"/>
  <c r="I55" i="1" s="1"/>
  <c r="D38" i="1"/>
  <c r="D30" i="1"/>
  <c r="D16" i="1"/>
  <c r="E19" i="1"/>
  <c r="G19" i="1" s="1"/>
  <c r="I19" i="1" s="1"/>
  <c r="E20" i="1"/>
  <c r="G20" i="1" s="1"/>
  <c r="I20" i="1" s="1"/>
  <c r="E23" i="1"/>
  <c r="G23" i="1" s="1"/>
  <c r="I23" i="1" s="1"/>
  <c r="E25" i="1"/>
  <c r="G25" i="1" s="1"/>
  <c r="I25" i="1" s="1"/>
  <c r="E26" i="1"/>
  <c r="G26" i="1" s="1"/>
  <c r="I26" i="1" s="1"/>
  <c r="E27" i="1"/>
  <c r="G27" i="1" s="1"/>
  <c r="I27" i="1" s="1"/>
  <c r="E28" i="1"/>
  <c r="G28" i="1" s="1"/>
  <c r="I28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8" i="1"/>
  <c r="G18" i="1" s="1"/>
  <c r="I18" i="1" s="1"/>
  <c r="D61" i="1"/>
  <c r="E61" i="1"/>
  <c r="D42" i="1"/>
  <c r="C22" i="1"/>
  <c r="C21" i="1"/>
  <c r="E21" i="1" s="1"/>
  <c r="G21" i="1" s="1"/>
  <c r="I21" i="1" s="1"/>
  <c r="C29" i="1"/>
  <c r="E29" i="1" s="1"/>
  <c r="G29" i="1" s="1"/>
  <c r="I29" i="1" s="1"/>
  <c r="C61" i="1"/>
  <c r="C43" i="1"/>
  <c r="C42" i="1" s="1"/>
  <c r="C38" i="1"/>
  <c r="C30" i="1"/>
  <c r="C24" i="1"/>
  <c r="E24" i="1" s="1"/>
  <c r="G24" i="1" s="1"/>
  <c r="I24" i="1" s="1"/>
  <c r="G38" i="1" l="1"/>
  <c r="I38" i="1" s="1"/>
  <c r="E38" i="1"/>
  <c r="I62" i="1"/>
  <c r="I61" i="1" s="1"/>
  <c r="H35" i="1"/>
  <c r="I35" i="1" s="1"/>
  <c r="H37" i="1"/>
  <c r="I37" i="1" s="1"/>
  <c r="I34" i="1"/>
  <c r="H36" i="1"/>
  <c r="H15" i="1" s="1"/>
  <c r="H65" i="1" s="1"/>
  <c r="I50" i="1"/>
  <c r="C16" i="1"/>
  <c r="C15" i="1" s="1"/>
  <c r="C65" i="1" s="1"/>
  <c r="F61" i="1"/>
  <c r="F15" i="1"/>
  <c r="F65" i="1" s="1"/>
  <c r="E22" i="1"/>
  <c r="D15" i="1"/>
  <c r="D65" i="1" s="1"/>
  <c r="E30" i="1"/>
  <c r="G30" i="1" s="1"/>
  <c r="I30" i="1" s="1"/>
  <c r="E43" i="1"/>
  <c r="I36" i="1" l="1"/>
  <c r="E16" i="1"/>
  <c r="G22" i="1"/>
  <c r="E42" i="1"/>
  <c r="G43" i="1"/>
  <c r="G42" i="1" l="1"/>
  <c r="I43" i="1"/>
  <c r="I42" i="1" s="1"/>
  <c r="G16" i="1"/>
  <c r="G15" i="1" s="1"/>
  <c r="I22" i="1"/>
  <c r="I16" i="1" s="1"/>
  <c r="I15" i="1" s="1"/>
  <c r="I65" i="1" s="1"/>
  <c r="G65" i="1"/>
  <c r="E15" i="1"/>
  <c r="E65" i="1" s="1"/>
</calcChain>
</file>

<file path=xl/sharedStrings.xml><?xml version="1.0" encoding="utf-8"?>
<sst xmlns="http://schemas.openxmlformats.org/spreadsheetml/2006/main" count="56" uniqueCount="50">
  <si>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</si>
  <si>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</si>
  <si>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</si>
  <si>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</si>
  <si>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</si>
  <si>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</si>
  <si>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</si>
  <si>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</si>
  <si>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</si>
  <si>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</si>
  <si>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</si>
  <si>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</si>
  <si>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</si>
  <si>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</si>
  <si>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</si>
  <si>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</si>
  <si>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</si>
  <si>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</si>
  <si>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</si>
  <si>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</si>
  <si>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</si>
  <si>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</si>
  <si>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</si>
  <si>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</si>
  <si>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</si>
  <si>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</si>
  <si>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</si>
  <si>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</si>
  <si>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</si>
  <si>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</si>
  <si>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</si>
  <si>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</si>
  <si>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</si>
  <si>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</si>
  <si>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</si>
  <si>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</si>
  <si>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</si>
  <si>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</si>
  <si>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</si>
  <si>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</si>
  <si>
    <t>Действующая редакция</t>
  </si>
  <si>
    <t>Отклонение</t>
  </si>
  <si>
    <t>Предлагаемая редакция</t>
  </si>
  <si>
    <t>Доходная часть  местного бюджета города Тирасполь на 2020 год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</si>
  <si>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</si>
  <si>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</si>
  <si>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</si>
  <si>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 xml:space="preserve">№ 3 от 6 февраля 2020 г.  </t>
  </si>
  <si>
    <t>Приложение № 2</t>
  </si>
  <si>
    <t xml:space="preserve">№ 40 от 18 марта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</si>
</sst>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167" fontId="3" fillId="0" borderId="0" xfId="1" applyNumberFormat="1" applyFont="1" applyFill="1" applyBorder="1"/>
    <xf numFmtId="0" fontId="0" fillId="3" borderId="0" xfId="0" applyFill="1"/>
    <xf numFmtId="0" fontId="7" fillId="3" borderId="0" xfId="0" applyFont="1" applyFill="1"/>
    <xf numFmtId="2" fontId="7" fillId="3" borderId="0" xfId="0" applyNumberFormat="1" applyFont="1" applyFill="1"/>
    <xf numFmtId="0" fontId="0" fillId="4" borderId="0" xfId="0" applyFill="1"/>
    <xf numFmtId="0" fontId="3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2" fillId="3" borderId="0" xfId="0" applyFont="1" applyFill="1"/>
    <xf numFmtId="0" fontId="12" fillId="0" borderId="0" xfId="0" applyFont="1"/>
    <xf numFmtId="0" fontId="13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9" fillId="5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12" fillId="3" borderId="8" xfId="0" applyFont="1" applyFill="1" applyBorder="1"/>
    <xf numFmtId="164" fontId="9" fillId="0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/>
    </xf>
    <xf numFmtId="3" fontId="17" fillId="3" borderId="8" xfId="0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 horizontal="center"/>
    </xf>
    <xf numFmtId="3" fontId="7" fillId="3" borderId="0" xfId="0" applyNumberFormat="1" applyFont="1" applyFill="1"/>
    <xf numFmtId="3" fontId="12" fillId="3" borderId="0" xfId="0" applyNumberFormat="1" applyFont="1" applyFill="1"/>
    <xf numFmtId="3" fontId="9" fillId="5" borderId="1" xfId="0" applyNumberFormat="1" applyFont="1" applyFill="1" applyBorder="1" applyAlignment="1">
      <alignment horizontal="center" vertical="center"/>
    </xf>
    <xf numFmtId="3" fontId="0" fillId="3" borderId="8" xfId="0" applyNumberFormat="1" applyFill="1" applyBorder="1"/>
    <xf numFmtId="3" fontId="12" fillId="3" borderId="8" xfId="0" applyNumberFormat="1" applyFont="1" applyFill="1" applyBorder="1"/>
    <xf numFmtId="3" fontId="9" fillId="5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5" fillId="3" borderId="11" xfId="0" applyNumberFormat="1" applyFont="1" applyFill="1" applyBorder="1"/>
    <xf numFmtId="3" fontId="15" fillId="3" borderId="8" xfId="0" applyNumberFormat="1" applyFont="1" applyFill="1" applyBorder="1"/>
    <xf numFmtId="3" fontId="16" fillId="3" borderId="8" xfId="0" applyNumberFormat="1" applyFont="1" applyFill="1" applyBorder="1"/>
    <xf numFmtId="164" fontId="17" fillId="3" borderId="11" xfId="0" applyNumberFormat="1" applyFont="1" applyFill="1" applyBorder="1" applyAlignment="1">
      <alignment vertical="center"/>
    </xf>
    <xf numFmtId="164" fontId="15" fillId="3" borderId="11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center"/>
    </xf>
    <xf numFmtId="0" fontId="0" fillId="4" borderId="8" xfId="0" applyFill="1" applyBorder="1" applyAlignment="1"/>
    <xf numFmtId="164" fontId="9" fillId="0" borderId="10" xfId="0" applyNumberFormat="1" applyFont="1" applyFill="1" applyBorder="1" applyAlignment="1">
      <alignment horizontal="center"/>
    </xf>
    <xf numFmtId="3" fontId="17" fillId="3" borderId="8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vertical="center"/>
    </xf>
    <xf numFmtId="3" fontId="19" fillId="0" borderId="0" xfId="0" applyNumberFormat="1" applyFont="1"/>
    <xf numFmtId="3" fontId="20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7"/>
  <sheetViews>
    <sheetView tabSelected="1" view="pageBreakPreview" zoomScale="80" zoomScaleNormal="89" zoomScaleSheetLayoutView="80" workbookViewId="0">
      <selection activeCell="L7" sqref="L7"/>
    </sheetView>
  </sheetViews>
  <sheetFormatPr defaultRowHeight="15" x14ac:dyDescent="0.25"/>
  <cols>
    <col min="1" max="1" width="12.85546875" customWidth="1"/>
    <col min="2" max="2" width="68.28515625" customWidth="1"/>
    <col min="3" max="3" width="20.28515625" hidden="1" customWidth="1"/>
    <col min="4" max="4" width="15.140625" style="10" hidden="1" customWidth="1"/>
    <col min="5" max="5" width="17.7109375" style="10" hidden="1" customWidth="1"/>
    <col min="6" max="6" width="14.85546875" style="10" hidden="1" customWidth="1"/>
    <col min="7" max="7" width="18" style="10" hidden="1" customWidth="1"/>
    <col min="8" max="8" width="14.85546875" style="10" hidden="1" customWidth="1"/>
    <col min="9" max="9" width="18" style="10" customWidth="1"/>
    <col min="10" max="55" width="10.28515625" style="10" customWidth="1"/>
  </cols>
  <sheetData>
    <row r="1" spans="1:9" s="76" customFormat="1" ht="18" customHeight="1" x14ac:dyDescent="0.25">
      <c r="B1" s="81" t="s">
        <v>48</v>
      </c>
      <c r="C1" s="81"/>
      <c r="D1" s="81"/>
      <c r="E1" s="81"/>
      <c r="F1" s="81"/>
      <c r="G1" s="81"/>
      <c r="H1" s="81"/>
      <c r="I1" s="81"/>
    </row>
    <row r="2" spans="1:9" s="76" customFormat="1" ht="15.6" customHeight="1" x14ac:dyDescent="0.25">
      <c r="B2" s="78" t="s">
        <v>45</v>
      </c>
      <c r="C2" s="78"/>
      <c r="D2" s="78"/>
      <c r="E2" s="78"/>
      <c r="F2" s="78"/>
      <c r="G2" s="78"/>
      <c r="H2" s="78"/>
      <c r="I2" s="78"/>
    </row>
    <row r="3" spans="1:9" s="76" customFormat="1" ht="16.149999999999999" customHeight="1" x14ac:dyDescent="0.25">
      <c r="B3" s="78" t="s">
        <v>46</v>
      </c>
      <c r="C3" s="78"/>
      <c r="D3" s="78"/>
      <c r="E3" s="78"/>
      <c r="F3" s="78"/>
      <c r="G3" s="78"/>
      <c r="H3" s="78"/>
      <c r="I3" s="78"/>
    </row>
    <row r="4" spans="1:9" s="76" customFormat="1" ht="18" customHeight="1" x14ac:dyDescent="0.25">
      <c r="B4" s="78" t="s">
        <v>49</v>
      </c>
      <c r="C4" s="78"/>
      <c r="D4" s="78"/>
      <c r="E4" s="78"/>
      <c r="F4" s="78"/>
      <c r="G4" s="78"/>
      <c r="H4" s="78"/>
      <c r="I4" s="78"/>
    </row>
    <row r="5" spans="1:9" s="76" customFormat="1" ht="16.899999999999999" customHeight="1" x14ac:dyDescent="0.25">
      <c r="B5" s="81" t="s">
        <v>44</v>
      </c>
      <c r="C5" s="81"/>
      <c r="D5" s="81"/>
      <c r="E5" s="81"/>
      <c r="F5" s="81"/>
      <c r="G5" s="81"/>
      <c r="H5" s="81"/>
      <c r="I5" s="81"/>
    </row>
    <row r="6" spans="1:9" s="76" customFormat="1" ht="16.149999999999999" customHeight="1" x14ac:dyDescent="0.25">
      <c r="B6" s="78" t="s">
        <v>45</v>
      </c>
      <c r="C6" s="78"/>
      <c r="D6" s="78"/>
      <c r="E6" s="78"/>
      <c r="F6" s="78"/>
      <c r="G6" s="78"/>
      <c r="H6" s="78"/>
      <c r="I6" s="78"/>
    </row>
    <row r="7" spans="1:9" s="76" customFormat="1" ht="18" customHeight="1" x14ac:dyDescent="0.25">
      <c r="A7" s="77"/>
      <c r="B7" s="78" t="s">
        <v>46</v>
      </c>
      <c r="C7" s="78"/>
      <c r="D7" s="78"/>
      <c r="E7" s="78"/>
      <c r="F7" s="78"/>
      <c r="G7" s="78"/>
      <c r="H7" s="78"/>
      <c r="I7" s="78"/>
    </row>
    <row r="8" spans="1:9" s="76" customFormat="1" ht="18" customHeight="1" x14ac:dyDescent="0.25">
      <c r="A8" s="77"/>
      <c r="B8" s="78" t="s">
        <v>47</v>
      </c>
      <c r="C8" s="78"/>
      <c r="D8" s="78"/>
      <c r="E8" s="78"/>
      <c r="F8" s="78"/>
      <c r="G8" s="78"/>
      <c r="H8" s="78"/>
      <c r="I8" s="78"/>
    </row>
    <row r="9" spans="1:9" hidden="1" x14ac:dyDescent="0.25"/>
    <row r="10" spans="1:9" ht="21.75" hidden="1" customHeight="1" x14ac:dyDescent="0.25">
      <c r="A10" s="39"/>
      <c r="B10" s="39"/>
      <c r="C10" s="39"/>
      <c r="D10" s="38"/>
      <c r="E10" s="38"/>
      <c r="F10" s="38"/>
      <c r="G10" s="38"/>
      <c r="H10" s="38"/>
      <c r="I10" s="38"/>
    </row>
    <row r="11" spans="1:9" ht="36.6" customHeight="1" thickBot="1" x14ac:dyDescent="0.3">
      <c r="A11" s="80" t="s">
        <v>43</v>
      </c>
      <c r="B11" s="80"/>
      <c r="C11" s="80"/>
      <c r="D11" s="80"/>
      <c r="E11" s="80"/>
      <c r="F11" s="80"/>
      <c r="G11" s="80"/>
      <c r="H11" s="80"/>
      <c r="I11" s="80"/>
    </row>
    <row r="12" spans="1:9" ht="17.25" hidden="1" thickBot="1" x14ac:dyDescent="0.3">
      <c r="A12" s="79"/>
      <c r="B12" s="79"/>
      <c r="C12" s="79"/>
    </row>
    <row r="13" spans="1:9" ht="15.75" hidden="1" thickBot="1" x14ac:dyDescent="0.3">
      <c r="A13" s="1"/>
      <c r="B13" s="1"/>
      <c r="C13" s="2"/>
    </row>
    <row r="14" spans="1:9" ht="30.75" thickBot="1" x14ac:dyDescent="0.3">
      <c r="A14" s="3" t="s">
        <v>0</v>
      </c>
      <c r="B14" s="4" t="s">
        <v>1</v>
      </c>
      <c r="C14" s="43" t="s">
        <v>40</v>
      </c>
      <c r="D14" s="43" t="s">
        <v>41</v>
      </c>
      <c r="E14" s="43" t="s">
        <v>40</v>
      </c>
      <c r="F14" s="43" t="s">
        <v>41</v>
      </c>
      <c r="G14" s="43" t="s">
        <v>40</v>
      </c>
      <c r="H14" s="43" t="s">
        <v>41</v>
      </c>
      <c r="I14" s="43" t="s">
        <v>42</v>
      </c>
    </row>
    <row r="15" spans="1:9" ht="24" customHeight="1" thickBot="1" x14ac:dyDescent="0.3">
      <c r="A15" s="16">
        <v>1000000</v>
      </c>
      <c r="B15" s="17" t="s">
        <v>2</v>
      </c>
      <c r="C15" s="40">
        <f t="shared" ref="C15" si="0">SUM(C16+C24+C27+C29+C36+C38)</f>
        <v>293837827</v>
      </c>
      <c r="D15" s="40">
        <f>SUM(D16+D24+D27+D29+D36+D38)</f>
        <v>-23267817</v>
      </c>
      <c r="E15" s="40">
        <f>SUM(E16+E24+E27+E29+E36+E38)</f>
        <v>270570009</v>
      </c>
      <c r="F15" s="40">
        <f t="shared" ref="F15:G15" si="1">SUM(F16+F24+F27+F29+F36+F38)</f>
        <v>0</v>
      </c>
      <c r="G15" s="40">
        <f t="shared" si="1"/>
        <v>270570009</v>
      </c>
      <c r="H15" s="40">
        <f t="shared" ref="H15:I15" si="2">SUM(H16+H24+H27+H29+H36+H38)</f>
        <v>370410</v>
      </c>
      <c r="I15" s="40">
        <f t="shared" si="2"/>
        <v>270940419</v>
      </c>
    </row>
    <row r="16" spans="1:9" ht="23.25" customHeight="1" x14ac:dyDescent="0.25">
      <c r="A16" s="18">
        <v>1010000</v>
      </c>
      <c r="B16" s="19" t="s">
        <v>3</v>
      </c>
      <c r="C16" s="44">
        <f t="shared" ref="C16:E16" si="3">SUM(C17:C22)</f>
        <v>262186684</v>
      </c>
      <c r="D16" s="70">
        <f>SUM(D17:D22)</f>
        <v>-21370300</v>
      </c>
      <c r="E16" s="70">
        <f t="shared" si="3"/>
        <v>240816384</v>
      </c>
      <c r="F16" s="70"/>
      <c r="G16" s="70">
        <f t="shared" ref="G16:I16" si="4">SUM(G17:G22)</f>
        <v>240816384</v>
      </c>
      <c r="H16" s="70"/>
      <c r="I16" s="70">
        <f t="shared" si="4"/>
        <v>240816384</v>
      </c>
    </row>
    <row r="17" spans="1:55" s="13" customFormat="1" ht="15.75" hidden="1" x14ac:dyDescent="0.25">
      <c r="A17" s="14">
        <v>1010100</v>
      </c>
      <c r="B17" s="15" t="s">
        <v>4</v>
      </c>
      <c r="C17" s="45">
        <v>0</v>
      </c>
      <c r="D17" s="71"/>
      <c r="E17" s="71"/>
      <c r="F17" s="71"/>
      <c r="G17" s="71"/>
      <c r="H17" s="71"/>
      <c r="I17" s="71"/>
    </row>
    <row r="18" spans="1:55" ht="31.15" customHeight="1" x14ac:dyDescent="0.25">
      <c r="A18" s="14">
        <v>1010200</v>
      </c>
      <c r="B18" s="15" t="s">
        <v>5</v>
      </c>
      <c r="C18" s="45">
        <v>82806464</v>
      </c>
      <c r="D18" s="54">
        <v>-5003932</v>
      </c>
      <c r="E18" s="53">
        <f>C18+D18</f>
        <v>77802532</v>
      </c>
      <c r="F18" s="53"/>
      <c r="G18" s="53">
        <f t="shared" ref="G18:I29" si="5">E18+F18</f>
        <v>77802532</v>
      </c>
      <c r="H18" s="53"/>
      <c r="I18" s="53">
        <f t="shared" si="5"/>
        <v>77802532</v>
      </c>
    </row>
    <row r="19" spans="1:55" ht="39" customHeight="1" x14ac:dyDescent="0.25">
      <c r="A19" s="14">
        <v>1010500</v>
      </c>
      <c r="B19" s="15" t="s">
        <v>38</v>
      </c>
      <c r="C19" s="45">
        <v>5819869</v>
      </c>
      <c r="D19" s="54">
        <v>-727484</v>
      </c>
      <c r="E19" s="53">
        <f t="shared" ref="E19:E37" si="6">C19+D19</f>
        <v>5092385</v>
      </c>
      <c r="F19" s="53"/>
      <c r="G19" s="53">
        <f t="shared" si="5"/>
        <v>5092385</v>
      </c>
      <c r="H19" s="53"/>
      <c r="I19" s="53">
        <f t="shared" si="5"/>
        <v>5092385</v>
      </c>
    </row>
    <row r="20" spans="1:55" ht="39.6" customHeight="1" x14ac:dyDescent="0.25">
      <c r="A20" s="14">
        <v>1010600</v>
      </c>
      <c r="B20" s="15" t="s">
        <v>6</v>
      </c>
      <c r="C20" s="45">
        <v>1380309</v>
      </c>
      <c r="D20" s="54">
        <v>-172996</v>
      </c>
      <c r="E20" s="53">
        <f t="shared" si="6"/>
        <v>1207313</v>
      </c>
      <c r="F20" s="53"/>
      <c r="G20" s="53">
        <f t="shared" si="5"/>
        <v>1207313</v>
      </c>
      <c r="H20" s="53"/>
      <c r="I20" s="53">
        <f t="shared" si="5"/>
        <v>1207313</v>
      </c>
    </row>
    <row r="21" spans="1:55" ht="37.15" customHeight="1" x14ac:dyDescent="0.25">
      <c r="A21" s="14">
        <v>1010601</v>
      </c>
      <c r="B21" s="15" t="s">
        <v>39</v>
      </c>
      <c r="C21" s="45">
        <f>1723424+658178</f>
        <v>2381602</v>
      </c>
      <c r="D21" s="54">
        <v>-298132</v>
      </c>
      <c r="E21" s="53">
        <f t="shared" si="6"/>
        <v>2083470</v>
      </c>
      <c r="F21" s="53"/>
      <c r="G21" s="53">
        <f t="shared" si="5"/>
        <v>2083470</v>
      </c>
      <c r="H21" s="53"/>
      <c r="I21" s="53">
        <f t="shared" si="5"/>
        <v>2083470</v>
      </c>
    </row>
    <row r="22" spans="1:55" s="5" customFormat="1" ht="20.25" customHeight="1" x14ac:dyDescent="0.25">
      <c r="A22" s="14">
        <v>1010700</v>
      </c>
      <c r="B22" s="15" t="s">
        <v>7</v>
      </c>
      <c r="C22" s="45">
        <f>194049390+1625662+52914-26030922+101396</f>
        <v>169798440</v>
      </c>
      <c r="D22" s="54">
        <v>-15167756</v>
      </c>
      <c r="E22" s="53">
        <f t="shared" si="6"/>
        <v>154630684</v>
      </c>
      <c r="F22" s="53"/>
      <c r="G22" s="53">
        <f t="shared" si="5"/>
        <v>154630684</v>
      </c>
      <c r="H22" s="53"/>
      <c r="I22" s="53">
        <f t="shared" si="5"/>
        <v>154630684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31" customFormat="1" ht="15.75" hidden="1" x14ac:dyDescent="0.25">
      <c r="A23" s="33"/>
      <c r="B23" s="35"/>
      <c r="C23" s="45"/>
      <c r="D23" s="55"/>
      <c r="E23" s="53">
        <f t="shared" si="6"/>
        <v>0</v>
      </c>
      <c r="F23" s="53"/>
      <c r="G23" s="53">
        <f t="shared" si="5"/>
        <v>0</v>
      </c>
      <c r="H23" s="53"/>
      <c r="I23" s="53">
        <f t="shared" si="5"/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ht="31.5" hidden="1" x14ac:dyDescent="0.25">
      <c r="A24" s="14">
        <v>1020000</v>
      </c>
      <c r="B24" s="15" t="s">
        <v>8</v>
      </c>
      <c r="C24" s="45">
        <f>SUM(C25)</f>
        <v>0</v>
      </c>
      <c r="D24" s="54"/>
      <c r="E24" s="53">
        <f t="shared" si="6"/>
        <v>0</v>
      </c>
      <c r="F24" s="53"/>
      <c r="G24" s="53">
        <f t="shared" si="5"/>
        <v>0</v>
      </c>
      <c r="H24" s="53"/>
      <c r="I24" s="53">
        <f t="shared" si="5"/>
        <v>0</v>
      </c>
    </row>
    <row r="25" spans="1:55" ht="15.75" hidden="1" x14ac:dyDescent="0.25">
      <c r="A25" s="14">
        <v>1020100</v>
      </c>
      <c r="B25" s="15" t="s">
        <v>9</v>
      </c>
      <c r="C25" s="45">
        <v>0</v>
      </c>
      <c r="D25" s="54"/>
      <c r="E25" s="53">
        <f t="shared" si="6"/>
        <v>0</v>
      </c>
      <c r="F25" s="53"/>
      <c r="G25" s="53">
        <f t="shared" si="5"/>
        <v>0</v>
      </c>
      <c r="H25" s="53"/>
      <c r="I25" s="53">
        <f t="shared" si="5"/>
        <v>0</v>
      </c>
    </row>
    <row r="26" spans="1:55" s="31" customFormat="1" ht="15.75" hidden="1" x14ac:dyDescent="0.25">
      <c r="A26" s="36"/>
      <c r="B26" s="35"/>
      <c r="C26" s="45"/>
      <c r="D26" s="55"/>
      <c r="E26" s="53">
        <f t="shared" si="6"/>
        <v>0</v>
      </c>
      <c r="F26" s="53"/>
      <c r="G26" s="53">
        <f t="shared" si="5"/>
        <v>0</v>
      </c>
      <c r="H26" s="53"/>
      <c r="I26" s="53">
        <f t="shared" si="5"/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ht="23.25" customHeight="1" x14ac:dyDescent="0.25">
      <c r="A27" s="14">
        <v>1040000</v>
      </c>
      <c r="B27" s="15" t="s">
        <v>10</v>
      </c>
      <c r="C27" s="45">
        <v>3578932</v>
      </c>
      <c r="D27" s="54">
        <v>-8982</v>
      </c>
      <c r="E27" s="53">
        <f t="shared" si="6"/>
        <v>3569950</v>
      </c>
      <c r="F27" s="53"/>
      <c r="G27" s="53">
        <f t="shared" si="5"/>
        <v>3569950</v>
      </c>
      <c r="H27" s="53">
        <v>-300000</v>
      </c>
      <c r="I27" s="53">
        <f t="shared" si="5"/>
        <v>3269950</v>
      </c>
    </row>
    <row r="28" spans="1:55" s="31" customFormat="1" ht="15.75" hidden="1" x14ac:dyDescent="0.25">
      <c r="A28" s="33"/>
      <c r="B28" s="34"/>
      <c r="C28" s="45"/>
      <c r="D28" s="55"/>
      <c r="E28" s="53">
        <f t="shared" si="6"/>
        <v>0</v>
      </c>
      <c r="F28" s="53"/>
      <c r="G28" s="53">
        <f t="shared" si="5"/>
        <v>0</v>
      </c>
      <c r="H28" s="53"/>
      <c r="I28" s="53">
        <f t="shared" si="5"/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ht="23.25" customHeight="1" x14ac:dyDescent="0.25">
      <c r="A29" s="14">
        <v>1050000</v>
      </c>
      <c r="B29" s="15" t="s">
        <v>11</v>
      </c>
      <c r="C29" s="45">
        <f>7939154-62996</f>
        <v>7876158</v>
      </c>
      <c r="D29" s="54">
        <v>-923102</v>
      </c>
      <c r="E29" s="53">
        <f t="shared" si="6"/>
        <v>6953056</v>
      </c>
      <c r="F29" s="53"/>
      <c r="G29" s="53">
        <f t="shared" si="5"/>
        <v>6953056</v>
      </c>
      <c r="H29" s="53">
        <v>670410</v>
      </c>
      <c r="I29" s="53">
        <f t="shared" si="5"/>
        <v>7623466</v>
      </c>
    </row>
    <row r="30" spans="1:55" s="6" customFormat="1" ht="22.5" customHeight="1" x14ac:dyDescent="0.25">
      <c r="A30" s="14">
        <v>1050100</v>
      </c>
      <c r="B30" s="15" t="s">
        <v>12</v>
      </c>
      <c r="C30" s="45">
        <f t="shared" ref="C30:D30" si="7">SUM(C31:C33)</f>
        <v>7781448</v>
      </c>
      <c r="D30" s="72">
        <f t="shared" si="7"/>
        <v>-923082</v>
      </c>
      <c r="E30" s="53">
        <f>C30+D30</f>
        <v>6858366</v>
      </c>
      <c r="F30" s="53"/>
      <c r="G30" s="53">
        <f t="shared" ref="G30:I30" si="8">E30+F30</f>
        <v>6858366</v>
      </c>
      <c r="H30" s="53">
        <f>H31+H32</f>
        <v>634731</v>
      </c>
      <c r="I30" s="53">
        <f t="shared" si="8"/>
        <v>7493097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s="6" customFormat="1" ht="21.6" customHeight="1" x14ac:dyDescent="0.25">
      <c r="A31" s="20">
        <v>1050101</v>
      </c>
      <c r="B31" s="21" t="s">
        <v>13</v>
      </c>
      <c r="C31" s="46">
        <v>417325</v>
      </c>
      <c r="D31" s="63">
        <v>-116603</v>
      </c>
      <c r="E31" s="53">
        <f>C31+D31</f>
        <v>300722</v>
      </c>
      <c r="F31" s="53"/>
      <c r="G31" s="53">
        <f t="shared" ref="F31:I37" si="9">E31+F31</f>
        <v>300722</v>
      </c>
      <c r="H31" s="53">
        <v>8331</v>
      </c>
      <c r="I31" s="53">
        <f t="shared" si="9"/>
        <v>309053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s="6" customFormat="1" ht="24.6" customHeight="1" x14ac:dyDescent="0.25">
      <c r="A32" s="20">
        <v>1050102</v>
      </c>
      <c r="B32" s="21" t="s">
        <v>14</v>
      </c>
      <c r="C32" s="46">
        <v>7253136</v>
      </c>
      <c r="D32" s="63">
        <v>-806479</v>
      </c>
      <c r="E32" s="53">
        <f t="shared" ref="E32:E33" si="10">C32+D32</f>
        <v>6446657</v>
      </c>
      <c r="F32" s="53"/>
      <c r="G32" s="53">
        <f t="shared" si="9"/>
        <v>6446657</v>
      </c>
      <c r="H32" s="53">
        <v>626400</v>
      </c>
      <c r="I32" s="53">
        <f t="shared" si="9"/>
        <v>7073057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s="6" customFormat="1" ht="20.25" customHeight="1" x14ac:dyDescent="0.25">
      <c r="A33" s="20">
        <v>1050103</v>
      </c>
      <c r="B33" s="21" t="s">
        <v>15</v>
      </c>
      <c r="C33" s="46">
        <v>110987</v>
      </c>
      <c r="D33" s="63"/>
      <c r="E33" s="53">
        <f t="shared" si="10"/>
        <v>110987</v>
      </c>
      <c r="F33" s="53"/>
      <c r="G33" s="53">
        <f t="shared" si="9"/>
        <v>110987</v>
      </c>
      <c r="H33" s="53"/>
      <c r="I33" s="53">
        <f t="shared" si="9"/>
        <v>110987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31.5" x14ac:dyDescent="0.25">
      <c r="A34" s="14">
        <v>1051100</v>
      </c>
      <c r="B34" s="15" t="s">
        <v>16</v>
      </c>
      <c r="C34" s="45">
        <v>0</v>
      </c>
      <c r="D34" s="54"/>
      <c r="E34" s="53">
        <f t="shared" si="6"/>
        <v>0</v>
      </c>
      <c r="F34" s="53">
        <f t="shared" si="9"/>
        <v>0</v>
      </c>
      <c r="G34" s="53">
        <f t="shared" si="9"/>
        <v>0</v>
      </c>
      <c r="H34" s="53">
        <v>35679</v>
      </c>
      <c r="I34" s="53">
        <f t="shared" si="9"/>
        <v>35679</v>
      </c>
    </row>
    <row r="35" spans="1:55" s="31" customFormat="1" ht="15.75" hidden="1" x14ac:dyDescent="0.25">
      <c r="A35" s="33"/>
      <c r="B35" s="34"/>
      <c r="C35" s="46"/>
      <c r="D35" s="55"/>
      <c r="E35" s="53">
        <f t="shared" si="6"/>
        <v>0</v>
      </c>
      <c r="F35" s="53">
        <f t="shared" si="9"/>
        <v>0</v>
      </c>
      <c r="G35" s="53">
        <f t="shared" si="9"/>
        <v>0</v>
      </c>
      <c r="H35" s="53">
        <f t="shared" si="9"/>
        <v>0</v>
      </c>
      <c r="I35" s="53">
        <f t="shared" si="9"/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ht="31.5" hidden="1" x14ac:dyDescent="0.25">
      <c r="A36" s="14">
        <v>1060000</v>
      </c>
      <c r="B36" s="15" t="s">
        <v>17</v>
      </c>
      <c r="C36" s="45">
        <v>0</v>
      </c>
      <c r="D36" s="54"/>
      <c r="E36" s="53">
        <f t="shared" si="6"/>
        <v>0</v>
      </c>
      <c r="F36" s="53">
        <f t="shared" si="9"/>
        <v>0</v>
      </c>
      <c r="G36" s="53">
        <f t="shared" si="9"/>
        <v>0</v>
      </c>
      <c r="H36" s="53">
        <f t="shared" si="9"/>
        <v>0</v>
      </c>
      <c r="I36" s="53">
        <f t="shared" si="9"/>
        <v>0</v>
      </c>
    </row>
    <row r="37" spans="1:55" s="31" customFormat="1" ht="15.75" hidden="1" x14ac:dyDescent="0.25">
      <c r="A37" s="36"/>
      <c r="B37" s="35"/>
      <c r="C37" s="45"/>
      <c r="D37" s="55"/>
      <c r="E37" s="53">
        <f t="shared" si="6"/>
        <v>0</v>
      </c>
      <c r="F37" s="53">
        <f t="shared" si="9"/>
        <v>0</v>
      </c>
      <c r="G37" s="53">
        <f t="shared" si="9"/>
        <v>0</v>
      </c>
      <c r="H37" s="53">
        <f t="shared" si="9"/>
        <v>0</v>
      </c>
      <c r="I37" s="53">
        <f t="shared" si="9"/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1:55" ht="20.25" customHeight="1" x14ac:dyDescent="0.25">
      <c r="A38" s="14">
        <v>1400000</v>
      </c>
      <c r="B38" s="15" t="s">
        <v>18</v>
      </c>
      <c r="C38" s="45">
        <f t="shared" ref="C38:D38" si="11">SUM(C39:C40)</f>
        <v>20196053</v>
      </c>
      <c r="D38" s="72">
        <f t="shared" si="11"/>
        <v>-965433</v>
      </c>
      <c r="E38" s="53">
        <f>C38+D38-1</f>
        <v>19230619</v>
      </c>
      <c r="F38" s="75"/>
      <c r="G38" s="53">
        <f>E38+F38</f>
        <v>19230619</v>
      </c>
      <c r="H38" s="75"/>
      <c r="I38" s="53">
        <f>G38+H38</f>
        <v>19230619</v>
      </c>
    </row>
    <row r="39" spans="1:55" ht="22.5" customHeight="1" thickBot="1" x14ac:dyDescent="0.3">
      <c r="A39" s="14">
        <v>1400400</v>
      </c>
      <c r="B39" s="15" t="s">
        <v>19</v>
      </c>
      <c r="C39" s="46">
        <v>20196053</v>
      </c>
      <c r="D39" s="64">
        <v>-965433</v>
      </c>
      <c r="E39" s="53">
        <f>C39+D39-1</f>
        <v>19230619</v>
      </c>
      <c r="F39" s="75"/>
      <c r="G39" s="53">
        <f>E39+F39</f>
        <v>19230619</v>
      </c>
      <c r="H39" s="75"/>
      <c r="I39" s="53">
        <f>G39+H39</f>
        <v>19230619</v>
      </c>
      <c r="J39" s="11"/>
    </row>
    <row r="40" spans="1:55" ht="16.5" hidden="1" thickBot="1" x14ac:dyDescent="0.3">
      <c r="A40" s="14">
        <v>1400500</v>
      </c>
      <c r="B40" s="15" t="s">
        <v>20</v>
      </c>
      <c r="C40" s="41">
        <v>0</v>
      </c>
      <c r="D40" s="56"/>
      <c r="E40" s="12"/>
      <c r="F40" s="12"/>
      <c r="G40" s="12"/>
      <c r="H40" s="12"/>
      <c r="I40" s="12"/>
      <c r="J40" s="12"/>
    </row>
    <row r="41" spans="1:55" s="31" customFormat="1" ht="16.5" hidden="1" thickBot="1" x14ac:dyDescent="0.25">
      <c r="A41" s="32"/>
      <c r="B41" s="37"/>
      <c r="C41" s="42"/>
      <c r="D41" s="5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</row>
    <row r="42" spans="1:55" ht="16.5" thickBot="1" x14ac:dyDescent="0.3">
      <c r="A42" s="22">
        <v>2000000</v>
      </c>
      <c r="B42" s="23" t="s">
        <v>21</v>
      </c>
      <c r="C42" s="40">
        <f>SUM(C43+C50+C53+C55+C57+C59)</f>
        <v>5399527</v>
      </c>
      <c r="D42" s="58">
        <f t="shared" ref="D42:E42" si="12">SUM(D43+D50+D53+D55+D57+D59)</f>
        <v>0</v>
      </c>
      <c r="E42" s="40">
        <f t="shared" si="12"/>
        <v>5399527</v>
      </c>
      <c r="F42" s="40">
        <f>SUM(F43+F50+F53+F55+F57+F59)</f>
        <v>378385</v>
      </c>
      <c r="G42" s="40">
        <f t="shared" ref="G42:I42" si="13">SUM(G43+G50+G53+G55+G57+G59)</f>
        <v>5777912</v>
      </c>
      <c r="H42" s="40">
        <f>SUM(H43+H50+H53+H55+H57+H59)</f>
        <v>-370410</v>
      </c>
      <c r="I42" s="40">
        <f t="shared" si="13"/>
        <v>5407502</v>
      </c>
    </row>
    <row r="43" spans="1:55" ht="39" customHeight="1" x14ac:dyDescent="0.25">
      <c r="A43" s="18">
        <v>2010000</v>
      </c>
      <c r="B43" s="15" t="s">
        <v>22</v>
      </c>
      <c r="C43" s="45">
        <f>SUM(C44:C48)</f>
        <v>2450389</v>
      </c>
      <c r="D43" s="65"/>
      <c r="E43" s="68">
        <f>C43+D43</f>
        <v>2450389</v>
      </c>
      <c r="F43" s="68"/>
      <c r="G43" s="68">
        <f t="shared" ref="G43:I55" si="14">E43+F43</f>
        <v>2450389</v>
      </c>
      <c r="H43" s="68"/>
      <c r="I43" s="68">
        <f t="shared" si="14"/>
        <v>2450389</v>
      </c>
    </row>
    <row r="44" spans="1:55" ht="36" customHeight="1" x14ac:dyDescent="0.25">
      <c r="A44" s="14">
        <v>2010200</v>
      </c>
      <c r="B44" s="15" t="s">
        <v>23</v>
      </c>
      <c r="C44" s="45">
        <v>1720358</v>
      </c>
      <c r="D44" s="66"/>
      <c r="E44" s="68">
        <f t="shared" ref="E44:E55" si="15">C44+D44</f>
        <v>1720358</v>
      </c>
      <c r="F44" s="68"/>
      <c r="G44" s="68">
        <f t="shared" si="14"/>
        <v>1720358</v>
      </c>
      <c r="H44" s="68"/>
      <c r="I44" s="68">
        <f t="shared" si="14"/>
        <v>1720358</v>
      </c>
    </row>
    <row r="45" spans="1:55" ht="31.5" x14ac:dyDescent="0.25">
      <c r="A45" s="14">
        <v>2010300</v>
      </c>
      <c r="B45" s="15" t="s">
        <v>24</v>
      </c>
      <c r="C45" s="45">
        <v>21565</v>
      </c>
      <c r="D45" s="66"/>
      <c r="E45" s="68">
        <f t="shared" si="15"/>
        <v>21565</v>
      </c>
      <c r="F45" s="68"/>
      <c r="G45" s="68">
        <f t="shared" si="14"/>
        <v>21565</v>
      </c>
      <c r="H45" s="68"/>
      <c r="I45" s="68">
        <f t="shared" si="14"/>
        <v>21565</v>
      </c>
    </row>
    <row r="46" spans="1:55" ht="26.45" customHeight="1" x14ac:dyDescent="0.25">
      <c r="A46" s="14">
        <v>2010400</v>
      </c>
      <c r="B46" s="15" t="s">
        <v>25</v>
      </c>
      <c r="C46" s="45">
        <v>529132</v>
      </c>
      <c r="D46" s="66"/>
      <c r="E46" s="68">
        <f t="shared" si="15"/>
        <v>529132</v>
      </c>
      <c r="F46" s="68"/>
      <c r="G46" s="68">
        <f t="shared" si="14"/>
        <v>529132</v>
      </c>
      <c r="H46" s="68"/>
      <c r="I46" s="68">
        <f t="shared" si="14"/>
        <v>529132</v>
      </c>
    </row>
    <row r="47" spans="1:55" ht="24.6" customHeight="1" x14ac:dyDescent="0.25">
      <c r="A47" s="14">
        <v>2010500</v>
      </c>
      <c r="B47" s="15" t="s">
        <v>26</v>
      </c>
      <c r="C47" s="45">
        <v>19695</v>
      </c>
      <c r="D47" s="66"/>
      <c r="E47" s="68">
        <f t="shared" si="15"/>
        <v>19695</v>
      </c>
      <c r="F47" s="68"/>
      <c r="G47" s="68">
        <f t="shared" si="14"/>
        <v>19695</v>
      </c>
      <c r="H47" s="68"/>
      <c r="I47" s="68">
        <f t="shared" si="14"/>
        <v>19695</v>
      </c>
    </row>
    <row r="48" spans="1:55" ht="24.6" customHeight="1" x14ac:dyDescent="0.25">
      <c r="A48" s="14">
        <v>2010900</v>
      </c>
      <c r="B48" s="15" t="s">
        <v>27</v>
      </c>
      <c r="C48" s="45">
        <v>159639</v>
      </c>
      <c r="D48" s="66"/>
      <c r="E48" s="68">
        <f t="shared" si="15"/>
        <v>159639</v>
      </c>
      <c r="F48" s="68"/>
      <c r="G48" s="68">
        <f t="shared" si="14"/>
        <v>159639</v>
      </c>
      <c r="H48" s="68"/>
      <c r="I48" s="68">
        <f t="shared" si="14"/>
        <v>159639</v>
      </c>
    </row>
    <row r="49" spans="1:55" s="31" customFormat="1" ht="15.75" hidden="1" x14ac:dyDescent="0.25">
      <c r="A49" s="36"/>
      <c r="B49" s="35"/>
      <c r="C49" s="45"/>
      <c r="D49" s="67"/>
      <c r="E49" s="68">
        <f t="shared" si="15"/>
        <v>0</v>
      </c>
      <c r="F49" s="68"/>
      <c r="G49" s="68">
        <f t="shared" si="14"/>
        <v>0</v>
      </c>
      <c r="H49" s="68"/>
      <c r="I49" s="68">
        <f t="shared" si="14"/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</row>
    <row r="50" spans="1:55" ht="31.5" x14ac:dyDescent="0.25">
      <c r="A50" s="14">
        <v>2020000</v>
      </c>
      <c r="B50" s="15" t="s">
        <v>28</v>
      </c>
      <c r="C50" s="45">
        <v>1086119</v>
      </c>
      <c r="D50" s="66"/>
      <c r="E50" s="68">
        <f t="shared" si="15"/>
        <v>1086119</v>
      </c>
      <c r="F50" s="68">
        <f>F51</f>
        <v>378385</v>
      </c>
      <c r="G50" s="68">
        <f t="shared" si="14"/>
        <v>1464504</v>
      </c>
      <c r="H50" s="68">
        <f>H51</f>
        <v>0</v>
      </c>
      <c r="I50" s="68">
        <f t="shared" si="14"/>
        <v>1464504</v>
      </c>
    </row>
    <row r="51" spans="1:55" ht="31.5" x14ac:dyDescent="0.25">
      <c r="A51" s="20">
        <v>2020100</v>
      </c>
      <c r="B51" s="24" t="s">
        <v>29</v>
      </c>
      <c r="C51" s="46">
        <v>750000</v>
      </c>
      <c r="D51" s="66"/>
      <c r="E51" s="69">
        <f t="shared" si="15"/>
        <v>750000</v>
      </c>
      <c r="F51" s="69">
        <v>378385</v>
      </c>
      <c r="G51" s="69">
        <f t="shared" si="14"/>
        <v>1128385</v>
      </c>
      <c r="H51" s="69"/>
      <c r="I51" s="69">
        <f t="shared" si="14"/>
        <v>1128385</v>
      </c>
    </row>
    <row r="52" spans="1:55" s="31" customFormat="1" ht="15.75" hidden="1" x14ac:dyDescent="0.25">
      <c r="A52" s="33"/>
      <c r="B52" s="34"/>
      <c r="C52" s="46"/>
      <c r="D52" s="67"/>
      <c r="E52" s="68">
        <f t="shared" si="15"/>
        <v>0</v>
      </c>
      <c r="F52" s="68"/>
      <c r="G52" s="68">
        <f t="shared" si="14"/>
        <v>0</v>
      </c>
      <c r="H52" s="68"/>
      <c r="I52" s="68">
        <f t="shared" si="14"/>
        <v>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</row>
    <row r="53" spans="1:55" ht="23.25" customHeight="1" x14ac:dyDescent="0.25">
      <c r="A53" s="14">
        <v>2060000</v>
      </c>
      <c r="B53" s="15" t="s">
        <v>30</v>
      </c>
      <c r="C53" s="45">
        <v>16485</v>
      </c>
      <c r="D53" s="66"/>
      <c r="E53" s="68">
        <f t="shared" si="15"/>
        <v>16485</v>
      </c>
      <c r="F53" s="68"/>
      <c r="G53" s="68">
        <f t="shared" si="14"/>
        <v>16485</v>
      </c>
      <c r="H53" s="68"/>
      <c r="I53" s="68">
        <f t="shared" si="14"/>
        <v>16485</v>
      </c>
    </row>
    <row r="54" spans="1:55" s="31" customFormat="1" ht="15.75" hidden="1" x14ac:dyDescent="0.25">
      <c r="A54" s="33"/>
      <c r="B54" s="34"/>
      <c r="C54" s="45"/>
      <c r="D54" s="67"/>
      <c r="E54" s="68">
        <f t="shared" si="15"/>
        <v>0</v>
      </c>
      <c r="F54" s="68"/>
      <c r="G54" s="68">
        <f t="shared" si="14"/>
        <v>0</v>
      </c>
      <c r="H54" s="68"/>
      <c r="I54" s="68">
        <f t="shared" si="14"/>
        <v>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55" ht="22.5" customHeight="1" thickBot="1" x14ac:dyDescent="0.3">
      <c r="A55" s="14">
        <v>2070000</v>
      </c>
      <c r="B55" s="15" t="s">
        <v>31</v>
      </c>
      <c r="C55" s="45">
        <v>1846534</v>
      </c>
      <c r="D55" s="66"/>
      <c r="E55" s="68">
        <f t="shared" si="15"/>
        <v>1846534</v>
      </c>
      <c r="F55" s="68"/>
      <c r="G55" s="68">
        <f t="shared" si="14"/>
        <v>1846534</v>
      </c>
      <c r="H55" s="68">
        <v>-370410</v>
      </c>
      <c r="I55" s="68">
        <f t="shared" si="14"/>
        <v>1476124</v>
      </c>
    </row>
    <row r="56" spans="1:55" s="31" customFormat="1" ht="16.5" hidden="1" thickBot="1" x14ac:dyDescent="0.25">
      <c r="A56" s="33"/>
      <c r="B56" s="34"/>
      <c r="C56" s="45"/>
      <c r="D56" s="60"/>
      <c r="E56" s="48"/>
      <c r="F56" s="48"/>
      <c r="G56" s="48"/>
      <c r="H56" s="48"/>
      <c r="I56" s="48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ht="16.5" hidden="1" thickBot="1" x14ac:dyDescent="0.3">
      <c r="A57" s="14">
        <v>2080000</v>
      </c>
      <c r="B57" s="15" t="s">
        <v>32</v>
      </c>
      <c r="C57" s="45">
        <v>0</v>
      </c>
      <c r="D57" s="59"/>
      <c r="E57" s="47"/>
      <c r="F57" s="47"/>
      <c r="G57" s="47"/>
      <c r="H57" s="47"/>
      <c r="I57" s="47"/>
    </row>
    <row r="58" spans="1:55" s="31" customFormat="1" ht="16.5" hidden="1" thickBot="1" x14ac:dyDescent="0.25">
      <c r="A58" s="33"/>
      <c r="B58" s="34"/>
      <c r="C58" s="45"/>
      <c r="D58" s="60"/>
      <c r="E58" s="48"/>
      <c r="F58" s="48"/>
      <c r="G58" s="48"/>
      <c r="H58" s="48"/>
      <c r="I58" s="48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55" ht="16.5" hidden="1" thickBot="1" x14ac:dyDescent="0.3">
      <c r="A59" s="14">
        <v>2090000</v>
      </c>
      <c r="B59" s="15" t="s">
        <v>33</v>
      </c>
      <c r="C59" s="45">
        <v>0</v>
      </c>
      <c r="D59" s="59"/>
      <c r="E59" s="47"/>
      <c r="F59" s="47"/>
      <c r="G59" s="47"/>
      <c r="H59" s="47"/>
      <c r="I59" s="47"/>
    </row>
    <row r="60" spans="1:55" s="31" customFormat="1" ht="16.5" hidden="1" thickBot="1" x14ac:dyDescent="0.25">
      <c r="A60" s="32"/>
      <c r="B60" s="29"/>
      <c r="C60" s="49"/>
      <c r="D60" s="60"/>
      <c r="E60" s="48"/>
      <c r="F60" s="48"/>
      <c r="G60" s="48"/>
      <c r="H60" s="48"/>
      <c r="I60" s="48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55" s="10" customFormat="1" ht="16.5" thickBot="1" x14ac:dyDescent="0.3">
      <c r="A61" s="22">
        <v>4000000</v>
      </c>
      <c r="B61" s="23" t="s">
        <v>34</v>
      </c>
      <c r="C61" s="50">
        <f t="shared" ref="C61:I61" si="16">SUM(C62)</f>
        <v>4906923</v>
      </c>
      <c r="D61" s="61">
        <f t="shared" si="16"/>
        <v>-727813</v>
      </c>
      <c r="E61" s="50">
        <f t="shared" si="16"/>
        <v>4179111</v>
      </c>
      <c r="F61" s="50">
        <f t="shared" si="16"/>
        <v>503704</v>
      </c>
      <c r="G61" s="50">
        <f t="shared" si="16"/>
        <v>4682815</v>
      </c>
      <c r="H61" s="50">
        <f t="shared" si="16"/>
        <v>0</v>
      </c>
      <c r="I61" s="50">
        <f t="shared" si="16"/>
        <v>4682815</v>
      </c>
    </row>
    <row r="62" spans="1:55" s="10" customFormat="1" ht="25.9" customHeight="1" thickBot="1" x14ac:dyDescent="0.3">
      <c r="A62" s="14">
        <v>4020200</v>
      </c>
      <c r="B62" s="15" t="s">
        <v>35</v>
      </c>
      <c r="C62" s="45">
        <v>4906923</v>
      </c>
      <c r="D62" s="73">
        <v>-727813</v>
      </c>
      <c r="E62" s="74">
        <v>4179111</v>
      </c>
      <c r="F62" s="74">
        <v>503704</v>
      </c>
      <c r="G62" s="74">
        <f>E62+F62</f>
        <v>4682815</v>
      </c>
      <c r="H62" s="74"/>
      <c r="I62" s="74">
        <f>G62+H62</f>
        <v>4682815</v>
      </c>
    </row>
    <row r="63" spans="1:55" s="31" customFormat="1" ht="16.5" hidden="1" thickBot="1" x14ac:dyDescent="0.25">
      <c r="A63" s="28"/>
      <c r="B63" s="29"/>
      <c r="C63" s="51"/>
      <c r="D63" s="60"/>
      <c r="E63" s="48"/>
      <c r="F63" s="48"/>
      <c r="G63" s="48"/>
      <c r="H63" s="48"/>
      <c r="I63" s="4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ht="30.6" customHeight="1" thickBot="1" x14ac:dyDescent="0.3">
      <c r="A64" s="22">
        <v>5000000</v>
      </c>
      <c r="B64" s="25" t="s">
        <v>36</v>
      </c>
      <c r="C64" s="50">
        <v>25252698</v>
      </c>
      <c r="D64" s="61">
        <v>-7777474</v>
      </c>
      <c r="E64" s="50">
        <f>C64+D64</f>
        <v>17475224</v>
      </c>
      <c r="F64" s="50"/>
      <c r="G64" s="50">
        <f t="shared" ref="G64:I64" si="17">E64+F64</f>
        <v>17475224</v>
      </c>
      <c r="H64" s="50"/>
      <c r="I64" s="50">
        <f t="shared" si="17"/>
        <v>17475224</v>
      </c>
    </row>
    <row r="65" spans="1:9" ht="30" customHeight="1" thickBot="1" x14ac:dyDescent="0.3">
      <c r="A65" s="26"/>
      <c r="B65" s="27" t="s">
        <v>37</v>
      </c>
      <c r="C65" s="52">
        <f t="shared" ref="C65:E65" si="18">SUM(C15+C42+C61+C64)</f>
        <v>329396975</v>
      </c>
      <c r="D65" s="62">
        <f t="shared" si="18"/>
        <v>-31773104</v>
      </c>
      <c r="E65" s="52">
        <f t="shared" si="18"/>
        <v>297623871</v>
      </c>
      <c r="F65" s="52">
        <f>SUM(F15+F42+F61+F64)</f>
        <v>882089</v>
      </c>
      <c r="G65" s="52">
        <f t="shared" ref="G65:I65" si="19">SUM(G15+G42+G61+G64)</f>
        <v>298505960</v>
      </c>
      <c r="H65" s="52">
        <f>SUM(H15+H42+H61+H64)</f>
        <v>0</v>
      </c>
      <c r="I65" s="52">
        <f t="shared" si="19"/>
        <v>298505960</v>
      </c>
    </row>
    <row r="66" spans="1:9" x14ac:dyDescent="0.25">
      <c r="A66" s="7"/>
      <c r="B66" s="8"/>
      <c r="C66" s="9"/>
    </row>
    <row r="67" spans="1:9" x14ac:dyDescent="0.25">
      <c r="A67" s="7"/>
      <c r="B67" s="8"/>
      <c r="C67" s="9"/>
    </row>
  </sheetData>
  <mergeCells count="10">
    <mergeCell ref="B7:I7"/>
    <mergeCell ref="B8:I8"/>
    <mergeCell ref="A12:C12"/>
    <mergeCell ref="A11:I11"/>
    <mergeCell ref="B1:I1"/>
    <mergeCell ref="B2:I2"/>
    <mergeCell ref="B3:I3"/>
    <mergeCell ref="B4:I4"/>
    <mergeCell ref="B5:I5"/>
    <mergeCell ref="B6:I6"/>
  </mergeCells>
  <phoneticPr fontId="6" type="noConversion"/>
  <printOptions horizontalCentered="1"/>
  <pageMargins left="0.19685039370078741" right="0.19685039370078741" top="0.39370078740157483" bottom="0" header="0" footer="0"/>
  <pageSetup paperSize="9" scale="74" firstPageNumber="73" fitToHeight="7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2021-03-19T12:14:43Z</dcterms:modified>
</cp:coreProperties>
</file>