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Смета по тетр. 2022" sheetId="7" r:id="rId1"/>
  </sheets>
  <definedNames>
    <definedName name="_xlnm.Print_Area" localSheetId="0">'Смета по тетр. 2022'!$A$1:$AP$59</definedName>
  </definedNames>
  <calcPr calcId="145621"/>
</workbook>
</file>

<file path=xl/calcChain.xml><?xml version="1.0" encoding="utf-8"?>
<calcChain xmlns="http://schemas.openxmlformats.org/spreadsheetml/2006/main">
  <c r="AQ61" i="7" l="1"/>
  <c r="H58" i="7" l="1"/>
  <c r="D50" i="7"/>
  <c r="E50" i="7"/>
  <c r="F50" i="7"/>
  <c r="G50" i="7"/>
  <c r="H50" i="7"/>
  <c r="I50" i="7"/>
  <c r="J50" i="7"/>
  <c r="K50" i="7"/>
  <c r="L50" i="7"/>
  <c r="M50" i="7"/>
  <c r="N50" i="7"/>
  <c r="O50" i="7"/>
  <c r="P50" i="7"/>
  <c r="Q50" i="7"/>
  <c r="R50" i="7"/>
  <c r="S50" i="7"/>
  <c r="T50" i="7"/>
  <c r="U50" i="7"/>
  <c r="V50" i="7"/>
  <c r="W50" i="7"/>
  <c r="X50" i="7"/>
  <c r="Y50" i="7"/>
  <c r="Z50" i="7"/>
  <c r="AA50" i="7"/>
  <c r="AB50" i="7"/>
  <c r="AC50" i="7"/>
  <c r="AD50" i="7"/>
  <c r="AE50" i="7"/>
  <c r="AF50" i="7"/>
  <c r="AG50" i="7"/>
  <c r="AH50" i="7"/>
  <c r="AI50" i="7"/>
  <c r="AJ50" i="7"/>
  <c r="AK50" i="7"/>
  <c r="AL50" i="7"/>
  <c r="C50" i="7"/>
  <c r="AP48" i="7" l="1"/>
  <c r="AM33" i="7" l="1"/>
  <c r="AP33" i="7" s="1"/>
  <c r="AM32" i="7"/>
  <c r="AP32" i="7" s="1"/>
  <c r="AM28" i="7"/>
  <c r="AP28" i="7" s="1"/>
  <c r="AM37" i="7"/>
  <c r="AP37" i="7" s="1"/>
  <c r="AP46" i="7"/>
  <c r="W57" i="7"/>
  <c r="Y57" i="7" s="1"/>
  <c r="G57" i="7"/>
  <c r="M57" i="7" s="1"/>
  <c r="W56" i="7"/>
  <c r="Y56" i="7" s="1"/>
  <c r="G56" i="7"/>
  <c r="M56" i="7" s="1"/>
  <c r="W55" i="7"/>
  <c r="Y55" i="7" s="1"/>
  <c r="G55" i="7"/>
  <c r="M55" i="7" s="1"/>
  <c r="W54" i="7"/>
  <c r="Y54" i="7" s="1"/>
  <c r="G54" i="7"/>
  <c r="M54" i="7" s="1"/>
  <c r="W53" i="7"/>
  <c r="Y53" i="7" s="1"/>
  <c r="G53" i="7"/>
  <c r="M53" i="7" s="1"/>
  <c r="W52" i="7"/>
  <c r="Y52" i="7" s="1"/>
  <c r="G52" i="7"/>
  <c r="M52" i="7" s="1"/>
  <c r="AN47" i="7"/>
  <c r="AM47" i="7"/>
  <c r="AP47" i="7" s="1"/>
  <c r="AM45" i="7"/>
  <c r="AP45" i="7" s="1"/>
  <c r="AM44" i="7"/>
  <c r="AP44" i="7" s="1"/>
  <c r="AM43" i="7"/>
  <c r="AP43" i="7" s="1"/>
  <c r="AM42" i="7"/>
  <c r="AP42" i="7" s="1"/>
  <c r="AM41" i="7"/>
  <c r="AP41" i="7" s="1"/>
  <c r="AP39" i="7"/>
  <c r="AN38" i="7"/>
  <c r="AM38" i="7"/>
  <c r="AP38" i="7" s="1"/>
  <c r="AM36" i="7"/>
  <c r="AP36" i="7" s="1"/>
  <c r="AM35" i="7"/>
  <c r="AP35" i="7" s="1"/>
  <c r="AM34" i="7"/>
  <c r="AP34" i="7" s="1"/>
  <c r="AP30" i="7"/>
  <c r="AN29" i="7"/>
  <c r="AM29" i="7"/>
  <c r="AP29" i="7" s="1"/>
  <c r="AM27" i="7"/>
  <c r="AP27" i="7" s="1"/>
  <c r="AM26" i="7"/>
  <c r="AP26" i="7" s="1"/>
  <c r="AM25" i="7"/>
  <c r="AP25" i="7" s="1"/>
  <c r="AM24" i="7"/>
  <c r="AP24" i="7" s="1"/>
  <c r="AM23" i="7"/>
  <c r="AP23" i="7" s="1"/>
  <c r="AP21" i="7"/>
  <c r="AN20" i="7"/>
  <c r="AM20" i="7"/>
  <c r="AP20" i="7" s="1"/>
  <c r="AM19" i="7"/>
  <c r="AP19" i="7" s="1"/>
  <c r="AM18" i="7"/>
  <c r="AP18" i="7" s="1"/>
  <c r="AM17" i="7"/>
  <c r="AP17" i="7" s="1"/>
  <c r="AM16" i="7"/>
  <c r="AP16" i="7" s="1"/>
  <c r="AM15" i="7"/>
  <c r="AP15" i="7" s="1"/>
  <c r="AO14" i="7"/>
  <c r="AN14" i="7"/>
  <c r="AM14" i="7"/>
  <c r="M58" i="7" l="1"/>
  <c r="AM50" i="7"/>
  <c r="AN50" i="7"/>
  <c r="AP31" i="7"/>
  <c r="AP22" i="7"/>
  <c r="AP40" i="7"/>
  <c r="AP14" i="7"/>
  <c r="AP13" i="7" s="1"/>
  <c r="AP49" i="7" l="1"/>
  <c r="AP50" i="7" s="1"/>
</calcChain>
</file>

<file path=xl/sharedStrings.xml><?xml version="1.0" encoding="utf-8"?>
<sst xmlns="http://schemas.openxmlformats.org/spreadsheetml/2006/main" count="172" uniqueCount="110">
  <si>
    <t xml:space="preserve">к Решению Тираспольского городского </t>
  </si>
  <si>
    <t>Совета народных депутатов</t>
  </si>
  <si>
    <t>от "___" _________ 2020 г. № ____</t>
  </si>
  <si>
    <t>№ п/п</t>
  </si>
  <si>
    <t>3.1.</t>
  </si>
  <si>
    <t>3.2.</t>
  </si>
  <si>
    <t>3.3.</t>
  </si>
  <si>
    <t>3.4.</t>
  </si>
  <si>
    <t>Перечень учебной литературы для 1 класса начальной школы</t>
  </si>
  <si>
    <t>2.1.</t>
  </si>
  <si>
    <t>2.2.</t>
  </si>
  <si>
    <t>Перечень учебной литературы для 2 класса начальной школы</t>
  </si>
  <si>
    <t>2.3.</t>
  </si>
  <si>
    <t>Перечень учебной литературы для 3 класса начальной школы</t>
  </si>
  <si>
    <t>2.4.</t>
  </si>
  <si>
    <t>Перечень учебной литературы для 4 класса начальной школы</t>
  </si>
  <si>
    <t>1.1.</t>
  </si>
  <si>
    <t>1.2.</t>
  </si>
  <si>
    <t>1.3.</t>
  </si>
  <si>
    <t>ТГ-МГ</t>
  </si>
  <si>
    <t>ТСШ № 2</t>
  </si>
  <si>
    <t>ТСШ № 3</t>
  </si>
  <si>
    <t>ТСШ № 5</t>
  </si>
  <si>
    <t>ТСШ № 7</t>
  </si>
  <si>
    <t>ТСШ № 8</t>
  </si>
  <si>
    <t>ТСШ № 9</t>
  </si>
  <si>
    <t>ТСШ № 10</t>
  </si>
  <si>
    <t>ТСШ № 11</t>
  </si>
  <si>
    <t>ТСШ № 12</t>
  </si>
  <si>
    <t>ТСШ № 14</t>
  </si>
  <si>
    <t>ТСШ № 15</t>
  </si>
  <si>
    <t>ТСШ № 16</t>
  </si>
  <si>
    <t>ТСШ № 17</t>
  </si>
  <si>
    <t>ТСШ № 18</t>
  </si>
  <si>
    <t>МСКОУ № 2</t>
  </si>
  <si>
    <t>МСКОУ № 44</t>
  </si>
  <si>
    <t>КСШ</t>
  </si>
  <si>
    <t>1.</t>
  </si>
  <si>
    <t>1.4.</t>
  </si>
  <si>
    <t>1.5.</t>
  </si>
  <si>
    <t>2.</t>
  </si>
  <si>
    <t>3.</t>
  </si>
  <si>
    <t>4.</t>
  </si>
  <si>
    <t>4.1.</t>
  </si>
  <si>
    <t>4.2.</t>
  </si>
  <si>
    <t>4.3.</t>
  </si>
  <si>
    <t>4.4.</t>
  </si>
  <si>
    <t>5.</t>
  </si>
  <si>
    <t xml:space="preserve">Наименование </t>
  </si>
  <si>
    <t>Я пишу. Рабочая тетрадь по письму (в 4-х частях) В.В. Улитко, Тирасполь: ГОУ ДПО «ИРОиПК»</t>
  </si>
  <si>
    <t>Рабочая тетрадь по математике (по выбору учителя) (в 2-х частях) Н.Б. Истомина, Ассоциация ХХI век </t>
  </si>
  <si>
    <t>Рабочая тетрадь по математике (по выбору учителя) (в 2-х частях) М.И. Моро, М.: Просвещение</t>
  </si>
  <si>
    <t>Окружающий мир. Рабочая тетрадь (по выбору учителя) (в 2-х частях) В.Н. Иванова, Тирасполь: ГОУ ДПО «ИРОиПК»</t>
  </si>
  <si>
    <t>Окружающий мир. Рабочая тетрадь (по выбору учителя) (в 2-х частях) А.А. Плешаков, М.: Просвещение</t>
  </si>
  <si>
    <t>ВСЕГО:</t>
  </si>
  <si>
    <t>Приложение № 5</t>
  </si>
  <si>
    <t>Окружающий мир. Рабочая тетрадь  (в 2-х частях) А.А. Плешаков, М.: Просвещение</t>
  </si>
  <si>
    <t>Рабочая тетрадь по математике (в 2-х частях) М.И. Моро, М.: Просвещение</t>
  </si>
  <si>
    <t xml:space="preserve">план </t>
  </si>
  <si>
    <t>факт</t>
  </si>
  <si>
    <t xml:space="preserve">Итого кол-во, шт. </t>
  </si>
  <si>
    <t>Рабочая тетрадь по математике к учебнику М.И.Моро (в 2-х частях) С.Ю.Кремнева, М.: Экзамен</t>
  </si>
  <si>
    <t>Рабочая тетрадь по математике (в 4-х частях) Б.Г.Гейдман, М.: Издательство МЦНМО "Русское слово"</t>
  </si>
  <si>
    <t>1.6.</t>
  </si>
  <si>
    <t>1.7.</t>
  </si>
  <si>
    <t>1.8.</t>
  </si>
  <si>
    <t>Литературное чтение (1 часть) Бойкина М.В., Виноградская Л.А., М.: Просвещение</t>
  </si>
  <si>
    <t>2.5.</t>
  </si>
  <si>
    <t>2.6.</t>
  </si>
  <si>
    <t>2.7.</t>
  </si>
  <si>
    <t>3.5.</t>
  </si>
  <si>
    <t>3.6.</t>
  </si>
  <si>
    <t>3.7.</t>
  </si>
  <si>
    <t>4.5.</t>
  </si>
  <si>
    <t>4.6.</t>
  </si>
  <si>
    <t>Специальные образовательные учреждения VIII вида</t>
  </si>
  <si>
    <t>С(К)ОШ-И</t>
  </si>
  <si>
    <t>цена за ед., руб.</t>
  </si>
  <si>
    <t>сумма, руб.</t>
  </si>
  <si>
    <t>5.1.</t>
  </si>
  <si>
    <t>Рабочая тетрадь по математике, 1 класс (в 2-х частях) Алышева Т.В., М.: Просвещение</t>
  </si>
  <si>
    <t>5.2.</t>
  </si>
  <si>
    <t>Тетрадь по обучению грамоте, 1 класс (1 часть) Воронкова В.В., М.: Просвещение</t>
  </si>
  <si>
    <t>5.3.</t>
  </si>
  <si>
    <t>Пропись, 1 класс (в 3-х частях) Аксенова А.К., Комарова С.В., М.: Просвещение</t>
  </si>
  <si>
    <t>5.4.</t>
  </si>
  <si>
    <t>Рабочая тетрадь по математике, 2 класс (в 2-х частях) Алышева Т.В., М.: Просвещение</t>
  </si>
  <si>
    <t>5.5.</t>
  </si>
  <si>
    <t>Рабочая тетрадь по математике, 3 класс (в 2-х частях) Алышева Т.В., М.:Просвещение</t>
  </si>
  <si>
    <t>5.6.</t>
  </si>
  <si>
    <t>Рабочая тетрадь по математике, 4 класс (в 2-х частях) Перова М.Н., М.:Просвещение</t>
  </si>
  <si>
    <t>Цена за ед., руб.*</t>
  </si>
  <si>
    <t>Сумма, руб.*</t>
  </si>
  <si>
    <t>№ лота</t>
  </si>
  <si>
    <t>к-во</t>
  </si>
  <si>
    <t>предл. победит</t>
  </si>
  <si>
    <t>цена за ед</t>
  </si>
  <si>
    <t>откл.</t>
  </si>
  <si>
    <t>план</t>
  </si>
  <si>
    <t>Рабочая тетрадь по математике (в 3-х частях) Л.Г.Петерсон, ООО "Бином"</t>
  </si>
  <si>
    <t>Рабочая тетрадь по русскому языку к учебнику Т.Г.Рамзаевой (в 2-х частях), Е.В.Курникова, М.:Экзамен</t>
  </si>
  <si>
    <t>2.8.</t>
  </si>
  <si>
    <t>3.8.</t>
  </si>
  <si>
    <t>4.8.</t>
  </si>
  <si>
    <t>* -в смете указаны цены за единицу товара и суммы, которые были предусмотрены при формировании  проекта бюджета на 2021 год. При заключении договоров будут применены цены , сложившиеся по результатам торгов , проведенных в соответствии с законодательством ПМР о закупках в 2021 году.</t>
  </si>
  <si>
    <t>Всего:</t>
  </si>
  <si>
    <t>Смета расходов к Программе поддержки территории г. Тирасполь на 2022 год по направлению "Обеспечение рабочими тетрадями учащихся 1-4 классов".</t>
  </si>
  <si>
    <t>Приложение № 1</t>
  </si>
  <si>
    <t xml:space="preserve">к Приложению 16 </t>
  </si>
  <si>
    <t xml:space="preserve">№ 2 от 17 февраля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</si>
</sst>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0000"/>
    <numFmt numFmtId="165" formatCode="_-* #,##0.0000\ _₽_-;\-* #,##0.00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72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5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wrapText="1"/>
    </xf>
    <xf numFmtId="164" fontId="1" fillId="0" borderId="0" xfId="0" applyNumberFormat="1" applyFont="1" applyFill="1" applyAlignment="1">
      <alignment horizontal="center" vertical="center" wrapText="1"/>
    </xf>
    <xf numFmtId="165" fontId="1" fillId="0" borderId="0" xfId="1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3" fontId="1" fillId="2" borderId="0" xfId="0" applyNumberFormat="1" applyFont="1" applyFill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left" vertical="top" wrapText="1"/>
    </xf>
    <xf numFmtId="3" fontId="6" fillId="2" borderId="0" xfId="0" applyNumberFormat="1" applyFont="1" applyFill="1" applyBorder="1" applyAlignment="1">
      <alignment horizontal="left" vertical="top" wrapText="1"/>
    </xf>
    <xf numFmtId="4" fontId="12" fillId="2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left" vertical="center" wrapText="1"/>
    </xf>
    <xf numFmtId="3" fontId="1" fillId="2" borderId="0" xfId="0" applyNumberFormat="1" applyFont="1" applyFill="1" applyAlignment="1">
      <alignment horizontal="left" vertical="center" wrapText="1"/>
    </xf>
    <xf numFmtId="3" fontId="15" fillId="2" borderId="0" xfId="0" applyNumberFormat="1" applyFont="1" applyFill="1" applyAlignment="1">
      <alignment horizontal="center" vertical="center" wrapText="1"/>
    </xf>
    <xf numFmtId="0" fontId="16" fillId="2" borderId="0" xfId="0" applyFont="1" applyFill="1" applyBorder="1" applyAlignment="1">
      <alignment vertical="center" wrapText="1"/>
    </xf>
    <xf numFmtId="3" fontId="15" fillId="2" borderId="0" xfId="0" applyNumberFormat="1" applyFont="1" applyFill="1" applyBorder="1" applyAlignment="1">
      <alignment horizontal="left" vertical="center" wrapText="1"/>
    </xf>
    <xf numFmtId="4" fontId="15" fillId="2" borderId="0" xfId="0" applyNumberFormat="1" applyFont="1" applyFill="1" applyBorder="1" applyAlignment="1">
      <alignment horizontal="left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left" vertical="center" wrapText="1"/>
    </xf>
    <xf numFmtId="3" fontId="3" fillId="0" borderId="0" xfId="0" applyNumberFormat="1" applyFont="1" applyFill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left" vertical="center" wrapText="1"/>
    </xf>
    <xf numFmtId="3" fontId="2" fillId="2" borderId="5" xfId="0" applyNumberFormat="1" applyFont="1" applyFill="1" applyBorder="1" applyAlignment="1">
      <alignment horizontal="lef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4" fillId="2" borderId="3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Y108"/>
  <sheetViews>
    <sheetView tabSelected="1" view="pageBreakPreview" zoomScale="60" zoomScaleNormal="100" workbookViewId="0">
      <pane xSplit="3" ySplit="12" topLeftCell="E44" activePane="bottomRight" state="frozen"/>
      <selection activeCell="A10" sqref="A10"/>
      <selection pane="topRight" activeCell="D10" sqref="D10"/>
      <selection pane="bottomLeft" activeCell="A14" sqref="A14"/>
      <selection pane="bottomRight" activeCell="AS51" sqref="AS51"/>
    </sheetView>
  </sheetViews>
  <sheetFormatPr defaultRowHeight="15.75" x14ac:dyDescent="0.25"/>
  <cols>
    <col min="1" max="1" width="5" style="17" customWidth="1"/>
    <col min="2" max="2" width="56.28515625" style="14" customWidth="1"/>
    <col min="3" max="3" width="5.7109375" style="14" customWidth="1"/>
    <col min="4" max="4" width="5.7109375" style="14" hidden="1" customWidth="1"/>
    <col min="5" max="5" width="5.7109375" style="14" customWidth="1"/>
    <col min="6" max="6" width="5.7109375" style="14" hidden="1" customWidth="1"/>
    <col min="7" max="7" width="5.7109375" style="14" customWidth="1"/>
    <col min="8" max="8" width="5.7109375" style="14" hidden="1" customWidth="1"/>
    <col min="9" max="9" width="5.7109375" style="14" customWidth="1"/>
    <col min="10" max="10" width="5.7109375" style="14" hidden="1" customWidth="1"/>
    <col min="11" max="11" width="5.7109375" style="14" customWidth="1"/>
    <col min="12" max="12" width="5.7109375" style="14" hidden="1" customWidth="1"/>
    <col min="13" max="13" width="5.7109375" style="14" customWidth="1"/>
    <col min="14" max="14" width="5.7109375" style="14" hidden="1" customWidth="1"/>
    <col min="15" max="15" width="5.7109375" style="14" customWidth="1"/>
    <col min="16" max="16" width="5.7109375" style="14" hidden="1" customWidth="1"/>
    <col min="17" max="17" width="5.7109375" style="14" customWidth="1"/>
    <col min="18" max="18" width="5.7109375" style="14" hidden="1" customWidth="1"/>
    <col min="19" max="19" width="5.7109375" style="14" customWidth="1"/>
    <col min="20" max="20" width="5.7109375" style="14" hidden="1" customWidth="1"/>
    <col min="21" max="21" width="9.42578125" style="14" customWidth="1"/>
    <col min="22" max="22" width="5.7109375" style="14" hidden="1" customWidth="1"/>
    <col min="23" max="23" width="5.7109375" style="14" customWidth="1"/>
    <col min="24" max="24" width="5.7109375" style="14" hidden="1" customWidth="1"/>
    <col min="25" max="25" width="5.7109375" style="14" customWidth="1"/>
    <col min="26" max="26" width="5.7109375" style="14" hidden="1" customWidth="1"/>
    <col min="27" max="27" width="5.7109375" style="14" customWidth="1"/>
    <col min="28" max="28" width="5.7109375" style="14" hidden="1" customWidth="1"/>
    <col min="29" max="29" width="5.7109375" style="14" customWidth="1"/>
    <col min="30" max="30" width="5.7109375" style="14" hidden="1" customWidth="1"/>
    <col min="31" max="31" width="5.7109375" style="14" customWidth="1"/>
    <col min="32" max="32" width="5.7109375" style="14" hidden="1" customWidth="1"/>
    <col min="33" max="33" width="5.7109375" style="14" customWidth="1"/>
    <col min="34" max="34" width="5.7109375" style="14" hidden="1" customWidth="1"/>
    <col min="35" max="35" width="5.7109375" style="14" customWidth="1"/>
    <col min="36" max="36" width="5.7109375" style="14" hidden="1" customWidth="1"/>
    <col min="37" max="37" width="5.7109375" style="14" customWidth="1"/>
    <col min="38" max="38" width="5.7109375" style="14" hidden="1" customWidth="1"/>
    <col min="39" max="39" width="6.7109375" style="14" customWidth="1"/>
    <col min="40" max="40" width="6.7109375" style="14" hidden="1" customWidth="1"/>
    <col min="41" max="41" width="11.7109375" style="16" customWidth="1"/>
    <col min="42" max="42" width="14.140625" style="16" customWidth="1"/>
    <col min="43" max="43" width="9.140625" style="17"/>
    <col min="44" max="45" width="11.28515625" style="17" bestFit="1" customWidth="1"/>
    <col min="46" max="46" width="17.140625" style="17" hidden="1" customWidth="1"/>
    <col min="47" max="47" width="9.140625" style="17"/>
    <col min="48" max="48" width="10.7109375" style="17" bestFit="1" customWidth="1"/>
    <col min="49" max="49" width="11.28515625" style="17" bestFit="1" customWidth="1"/>
    <col min="50" max="16384" width="9.140625" style="17"/>
  </cols>
  <sheetData>
    <row r="1" spans="1:51" hidden="1" x14ac:dyDescent="0.25">
      <c r="A1" s="71" t="s">
        <v>55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19"/>
      <c r="AP1" s="19"/>
    </row>
    <row r="2" spans="1:51" hidden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19"/>
      <c r="AP2" s="19"/>
    </row>
    <row r="3" spans="1:51" hidden="1" x14ac:dyDescent="0.25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19"/>
      <c r="AP3" s="19"/>
    </row>
    <row r="4" spans="1:51" hidden="1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19"/>
      <c r="AP4" s="19"/>
    </row>
    <row r="5" spans="1:51" x14ac:dyDescent="0.25">
      <c r="A5" s="71" t="s">
        <v>107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19"/>
      <c r="AP5" s="19"/>
    </row>
    <row r="6" spans="1:51" x14ac:dyDescent="0.25">
      <c r="A6" s="71" t="s">
        <v>108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19"/>
      <c r="AP6" s="19"/>
    </row>
    <row r="7" spans="1:51" x14ac:dyDescent="0.25">
      <c r="A7" s="71" t="s">
        <v>0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19"/>
      <c r="AP7" s="19"/>
    </row>
    <row r="8" spans="1:51" x14ac:dyDescent="0.25">
      <c r="A8" s="71" t="s">
        <v>1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19"/>
      <c r="AP8" s="19"/>
    </row>
    <row r="9" spans="1:51" x14ac:dyDescent="0.25">
      <c r="A9" s="71" t="s">
        <v>109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19"/>
      <c r="AP9" s="19"/>
    </row>
    <row r="10" spans="1:51" ht="36.75" customHeight="1" x14ac:dyDescent="0.25">
      <c r="A10" s="46" t="s">
        <v>106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</row>
    <row r="11" spans="1:51" ht="41.25" customHeight="1" x14ac:dyDescent="0.25">
      <c r="A11" s="65" t="s">
        <v>3</v>
      </c>
      <c r="B11" s="67" t="s">
        <v>48</v>
      </c>
      <c r="C11" s="55" t="s">
        <v>20</v>
      </c>
      <c r="D11" s="56"/>
      <c r="E11" s="55" t="s">
        <v>21</v>
      </c>
      <c r="F11" s="56"/>
      <c r="G11" s="55" t="s">
        <v>22</v>
      </c>
      <c r="H11" s="56"/>
      <c r="I11" s="55" t="s">
        <v>19</v>
      </c>
      <c r="J11" s="56"/>
      <c r="K11" s="55" t="s">
        <v>23</v>
      </c>
      <c r="L11" s="56"/>
      <c r="M11" s="55" t="s">
        <v>24</v>
      </c>
      <c r="N11" s="56"/>
      <c r="O11" s="55" t="s">
        <v>25</v>
      </c>
      <c r="P11" s="56"/>
      <c r="Q11" s="55" t="s">
        <v>26</v>
      </c>
      <c r="R11" s="56"/>
      <c r="S11" s="55" t="s">
        <v>27</v>
      </c>
      <c r="T11" s="56"/>
      <c r="U11" s="55" t="s">
        <v>28</v>
      </c>
      <c r="V11" s="56"/>
      <c r="W11" s="55" t="s">
        <v>29</v>
      </c>
      <c r="X11" s="56"/>
      <c r="Y11" s="55" t="s">
        <v>30</v>
      </c>
      <c r="Z11" s="56"/>
      <c r="AA11" s="55" t="s">
        <v>31</v>
      </c>
      <c r="AB11" s="56"/>
      <c r="AC11" s="55" t="s">
        <v>32</v>
      </c>
      <c r="AD11" s="56"/>
      <c r="AE11" s="55" t="s">
        <v>33</v>
      </c>
      <c r="AF11" s="56"/>
      <c r="AG11" s="55" t="s">
        <v>36</v>
      </c>
      <c r="AH11" s="56"/>
      <c r="AI11" s="69" t="s">
        <v>34</v>
      </c>
      <c r="AJ11" s="70"/>
      <c r="AK11" s="69" t="s">
        <v>35</v>
      </c>
      <c r="AL11" s="70"/>
      <c r="AM11" s="51" t="s">
        <v>60</v>
      </c>
      <c r="AN11" s="57"/>
      <c r="AO11" s="20" t="s">
        <v>91</v>
      </c>
      <c r="AP11" s="13" t="s">
        <v>92</v>
      </c>
      <c r="AT11" s="1"/>
      <c r="AU11" s="7"/>
      <c r="AV11" s="7"/>
      <c r="AW11" s="7"/>
      <c r="AX11" s="7"/>
      <c r="AY11" s="7"/>
    </row>
    <row r="12" spans="1:51" x14ac:dyDescent="0.25">
      <c r="A12" s="66"/>
      <c r="B12" s="68"/>
      <c r="C12" s="5" t="s">
        <v>58</v>
      </c>
      <c r="D12" s="5" t="s">
        <v>59</v>
      </c>
      <c r="E12" s="5" t="s">
        <v>58</v>
      </c>
      <c r="F12" s="5" t="s">
        <v>59</v>
      </c>
      <c r="G12" s="5" t="s">
        <v>58</v>
      </c>
      <c r="H12" s="5" t="s">
        <v>59</v>
      </c>
      <c r="I12" s="5" t="s">
        <v>58</v>
      </c>
      <c r="J12" s="5" t="s">
        <v>59</v>
      </c>
      <c r="K12" s="5" t="s">
        <v>58</v>
      </c>
      <c r="L12" s="5" t="s">
        <v>59</v>
      </c>
      <c r="M12" s="5" t="s">
        <v>58</v>
      </c>
      <c r="N12" s="5" t="s">
        <v>59</v>
      </c>
      <c r="O12" s="5" t="s">
        <v>58</v>
      </c>
      <c r="P12" s="5" t="s">
        <v>59</v>
      </c>
      <c r="Q12" s="5" t="s">
        <v>58</v>
      </c>
      <c r="R12" s="5" t="s">
        <v>59</v>
      </c>
      <c r="S12" s="5" t="s">
        <v>58</v>
      </c>
      <c r="T12" s="5" t="s">
        <v>59</v>
      </c>
      <c r="U12" s="5" t="s">
        <v>58</v>
      </c>
      <c r="V12" s="5" t="s">
        <v>59</v>
      </c>
      <c r="W12" s="5" t="s">
        <v>58</v>
      </c>
      <c r="X12" s="5" t="s">
        <v>59</v>
      </c>
      <c r="Y12" s="5" t="s">
        <v>58</v>
      </c>
      <c r="Z12" s="5" t="s">
        <v>59</v>
      </c>
      <c r="AA12" s="5" t="s">
        <v>58</v>
      </c>
      <c r="AB12" s="5" t="s">
        <v>59</v>
      </c>
      <c r="AC12" s="5" t="s">
        <v>58</v>
      </c>
      <c r="AD12" s="5" t="s">
        <v>59</v>
      </c>
      <c r="AE12" s="5" t="s">
        <v>58</v>
      </c>
      <c r="AF12" s="5" t="s">
        <v>59</v>
      </c>
      <c r="AG12" s="5" t="s">
        <v>58</v>
      </c>
      <c r="AH12" s="5" t="s">
        <v>59</v>
      </c>
      <c r="AI12" s="5" t="s">
        <v>58</v>
      </c>
      <c r="AJ12" s="5" t="s">
        <v>59</v>
      </c>
      <c r="AK12" s="5" t="s">
        <v>58</v>
      </c>
      <c r="AL12" s="5" t="s">
        <v>59</v>
      </c>
      <c r="AM12" s="5" t="s">
        <v>58</v>
      </c>
      <c r="AN12" s="5" t="s">
        <v>59</v>
      </c>
      <c r="AO12" s="21" t="s">
        <v>98</v>
      </c>
      <c r="AP12" s="21" t="s">
        <v>98</v>
      </c>
      <c r="AT12" s="1"/>
    </row>
    <row r="13" spans="1:51" ht="18" customHeight="1" x14ac:dyDescent="0.25">
      <c r="A13" s="1" t="s">
        <v>37</v>
      </c>
      <c r="B13" s="51" t="s">
        <v>8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22"/>
      <c r="AP13" s="23">
        <f>AP14+AP15+AP16+AP17+AP18+AP19+AP20</f>
        <v>181097.97</v>
      </c>
      <c r="AT13" s="1"/>
    </row>
    <row r="14" spans="1:51" ht="32.25" customHeight="1" x14ac:dyDescent="0.25">
      <c r="A14" s="1" t="s">
        <v>16</v>
      </c>
      <c r="B14" s="24" t="s">
        <v>49</v>
      </c>
      <c r="C14" s="5">
        <v>144</v>
      </c>
      <c r="D14" s="5"/>
      <c r="E14" s="5">
        <v>90</v>
      </c>
      <c r="F14" s="5"/>
      <c r="G14" s="5">
        <v>125</v>
      </c>
      <c r="H14" s="5"/>
      <c r="I14" s="5">
        <v>141</v>
      </c>
      <c r="J14" s="5"/>
      <c r="K14" s="5">
        <v>62</v>
      </c>
      <c r="L14" s="5"/>
      <c r="M14" s="5">
        <v>49</v>
      </c>
      <c r="N14" s="5"/>
      <c r="O14" s="5">
        <v>203</v>
      </c>
      <c r="P14" s="5"/>
      <c r="Q14" s="5">
        <v>48</v>
      </c>
      <c r="R14" s="5"/>
      <c r="S14" s="5">
        <v>96</v>
      </c>
      <c r="T14" s="5"/>
      <c r="U14" s="5">
        <v>154</v>
      </c>
      <c r="V14" s="5"/>
      <c r="W14" s="5">
        <v>132</v>
      </c>
      <c r="X14" s="5"/>
      <c r="Y14" s="5">
        <v>61</v>
      </c>
      <c r="Z14" s="5"/>
      <c r="AA14" s="5">
        <v>71</v>
      </c>
      <c r="AB14" s="5"/>
      <c r="AC14" s="5">
        <v>70</v>
      </c>
      <c r="AD14" s="5"/>
      <c r="AE14" s="5">
        <v>164</v>
      </c>
      <c r="AF14" s="5"/>
      <c r="AG14" s="5">
        <v>4</v>
      </c>
      <c r="AH14" s="5"/>
      <c r="AI14" s="5">
        <v>15</v>
      </c>
      <c r="AJ14" s="5"/>
      <c r="AK14" s="5">
        <v>12</v>
      </c>
      <c r="AL14" s="5"/>
      <c r="AM14" s="5">
        <f>C14+E14+G14+I14+K14+M14+O14+Q14+S14+U14+W14+Y14+AA14+AC14+AE14+AG14+AI14+AK14</f>
        <v>1641</v>
      </c>
      <c r="AN14" s="5">
        <f>D14+F14+H14+J14+L14+N14+P14+R14+T14+V14+X14+Z14+AB14+AD14+AF14+AH14+AJ14+AL14</f>
        <v>0</v>
      </c>
      <c r="AO14" s="13">
        <f>29.6</f>
        <v>29.6</v>
      </c>
      <c r="AP14" s="13">
        <f t="shared" ref="AP14:AP21" si="0">AO14*AM14</f>
        <v>48573.600000000006</v>
      </c>
      <c r="AR14" s="11"/>
      <c r="AT14" s="1"/>
      <c r="AV14" s="10"/>
      <c r="AW14" s="18"/>
    </row>
    <row r="15" spans="1:51" ht="32.25" customHeight="1" x14ac:dyDescent="0.25">
      <c r="A15" s="1" t="s">
        <v>17</v>
      </c>
      <c r="B15" s="24" t="s">
        <v>50</v>
      </c>
      <c r="C15" s="5">
        <v>0</v>
      </c>
      <c r="D15" s="5"/>
      <c r="E15" s="5">
        <v>0</v>
      </c>
      <c r="F15" s="5"/>
      <c r="G15" s="5">
        <v>0</v>
      </c>
      <c r="H15" s="5"/>
      <c r="I15" s="5">
        <v>0</v>
      </c>
      <c r="J15" s="5"/>
      <c r="K15" s="5">
        <v>0</v>
      </c>
      <c r="L15" s="5"/>
      <c r="M15" s="5">
        <v>0</v>
      </c>
      <c r="N15" s="5"/>
      <c r="O15" s="5">
        <v>0</v>
      </c>
      <c r="P15" s="5"/>
      <c r="Q15" s="5">
        <v>0</v>
      </c>
      <c r="R15" s="5"/>
      <c r="S15" s="5">
        <v>98</v>
      </c>
      <c r="T15" s="5"/>
      <c r="U15" s="5">
        <v>159</v>
      </c>
      <c r="V15" s="5"/>
      <c r="W15" s="5">
        <v>102</v>
      </c>
      <c r="X15" s="5"/>
      <c r="Y15" s="5">
        <v>0</v>
      </c>
      <c r="Z15" s="5"/>
      <c r="AA15" s="5">
        <v>29</v>
      </c>
      <c r="AB15" s="5"/>
      <c r="AC15" s="5">
        <v>23</v>
      </c>
      <c r="AD15" s="5"/>
      <c r="AE15" s="5">
        <v>0</v>
      </c>
      <c r="AF15" s="5"/>
      <c r="AG15" s="5">
        <v>0</v>
      </c>
      <c r="AH15" s="5"/>
      <c r="AI15" s="5">
        <v>0</v>
      </c>
      <c r="AJ15" s="5"/>
      <c r="AK15" s="5">
        <v>0</v>
      </c>
      <c r="AL15" s="5"/>
      <c r="AM15" s="25">
        <f>SUM(C15:AK15)</f>
        <v>411</v>
      </c>
      <c r="AN15" s="5"/>
      <c r="AO15" s="13">
        <v>23.2</v>
      </c>
      <c r="AP15" s="13">
        <f t="shared" si="0"/>
        <v>9535.1999999999989</v>
      </c>
      <c r="AR15" s="11"/>
      <c r="AT15" s="1"/>
      <c r="AV15" s="10"/>
      <c r="AW15" s="18"/>
    </row>
    <row r="16" spans="1:51" ht="32.25" customHeight="1" x14ac:dyDescent="0.25">
      <c r="A16" s="1" t="s">
        <v>18</v>
      </c>
      <c r="B16" s="24" t="s">
        <v>51</v>
      </c>
      <c r="C16" s="5">
        <v>114</v>
      </c>
      <c r="D16" s="5"/>
      <c r="E16" s="5">
        <v>68</v>
      </c>
      <c r="F16" s="5"/>
      <c r="G16" s="5">
        <v>125</v>
      </c>
      <c r="H16" s="5"/>
      <c r="I16" s="5">
        <v>0</v>
      </c>
      <c r="J16" s="5"/>
      <c r="K16" s="5">
        <v>0</v>
      </c>
      <c r="L16" s="5"/>
      <c r="M16" s="5">
        <v>57</v>
      </c>
      <c r="N16" s="5"/>
      <c r="O16" s="5">
        <v>68</v>
      </c>
      <c r="P16" s="5"/>
      <c r="Q16" s="5">
        <v>62</v>
      </c>
      <c r="R16" s="5"/>
      <c r="S16" s="5">
        <v>0</v>
      </c>
      <c r="T16" s="5"/>
      <c r="U16" s="5">
        <v>0</v>
      </c>
      <c r="V16" s="5"/>
      <c r="W16" s="5">
        <v>0</v>
      </c>
      <c r="X16" s="5"/>
      <c r="Y16" s="5">
        <v>68</v>
      </c>
      <c r="Z16" s="5"/>
      <c r="AA16" s="5">
        <v>61</v>
      </c>
      <c r="AB16" s="5"/>
      <c r="AC16" s="5">
        <v>57</v>
      </c>
      <c r="AD16" s="5"/>
      <c r="AE16" s="5">
        <v>0</v>
      </c>
      <c r="AF16" s="5"/>
      <c r="AG16" s="5">
        <v>6</v>
      </c>
      <c r="AH16" s="5"/>
      <c r="AI16" s="5">
        <v>15</v>
      </c>
      <c r="AJ16" s="5"/>
      <c r="AK16" s="5">
        <v>17</v>
      </c>
      <c r="AL16" s="5"/>
      <c r="AM16" s="25">
        <f t="shared" ref="AM16:AM47" si="1">SUM(C16:AK16)</f>
        <v>718</v>
      </c>
      <c r="AN16" s="26"/>
      <c r="AO16" s="13">
        <v>28</v>
      </c>
      <c r="AP16" s="13">
        <f t="shared" si="0"/>
        <v>20104</v>
      </c>
      <c r="AR16" s="11"/>
      <c r="AT16" s="1"/>
      <c r="AV16" s="10"/>
      <c r="AW16" s="18"/>
    </row>
    <row r="17" spans="1:49" ht="32.25" customHeight="1" x14ac:dyDescent="0.25">
      <c r="A17" s="1" t="s">
        <v>38</v>
      </c>
      <c r="B17" s="24" t="s">
        <v>61</v>
      </c>
      <c r="C17" s="5">
        <v>0</v>
      </c>
      <c r="D17" s="5"/>
      <c r="E17" s="5">
        <v>0</v>
      </c>
      <c r="F17" s="5"/>
      <c r="G17" s="5">
        <v>0</v>
      </c>
      <c r="H17" s="5"/>
      <c r="I17" s="5">
        <v>0</v>
      </c>
      <c r="J17" s="5"/>
      <c r="K17" s="5">
        <v>0</v>
      </c>
      <c r="L17" s="5"/>
      <c r="M17" s="5">
        <v>0</v>
      </c>
      <c r="N17" s="5"/>
      <c r="O17" s="5">
        <v>0</v>
      </c>
      <c r="P17" s="5"/>
      <c r="Q17" s="5">
        <v>0</v>
      </c>
      <c r="R17" s="5"/>
      <c r="S17" s="5">
        <v>0</v>
      </c>
      <c r="T17" s="5"/>
      <c r="U17" s="5">
        <v>0</v>
      </c>
      <c r="V17" s="5"/>
      <c r="W17" s="5">
        <v>0</v>
      </c>
      <c r="X17" s="5"/>
      <c r="Y17" s="5">
        <v>0</v>
      </c>
      <c r="Z17" s="5"/>
      <c r="AA17" s="5">
        <v>0</v>
      </c>
      <c r="AB17" s="5"/>
      <c r="AC17" s="5">
        <v>0</v>
      </c>
      <c r="AD17" s="5"/>
      <c r="AE17" s="5">
        <v>170</v>
      </c>
      <c r="AF17" s="5"/>
      <c r="AG17" s="5">
        <v>0</v>
      </c>
      <c r="AH17" s="5"/>
      <c r="AI17" s="5">
        <v>0</v>
      </c>
      <c r="AJ17" s="5"/>
      <c r="AK17" s="5">
        <v>0</v>
      </c>
      <c r="AL17" s="5"/>
      <c r="AM17" s="5">
        <f t="shared" si="1"/>
        <v>170</v>
      </c>
      <c r="AN17" s="26"/>
      <c r="AO17" s="13">
        <v>60.02</v>
      </c>
      <c r="AP17" s="13">
        <f t="shared" si="0"/>
        <v>10203.4</v>
      </c>
      <c r="AR17" s="11"/>
      <c r="AS17" s="18"/>
      <c r="AT17" s="1"/>
      <c r="AV17" s="10"/>
      <c r="AW17" s="18"/>
    </row>
    <row r="18" spans="1:49" ht="32.25" customHeight="1" x14ac:dyDescent="0.25">
      <c r="A18" s="1" t="s">
        <v>39</v>
      </c>
      <c r="B18" s="24" t="s">
        <v>62</v>
      </c>
      <c r="C18" s="5">
        <v>30</v>
      </c>
      <c r="D18" s="5"/>
      <c r="E18" s="5">
        <v>34</v>
      </c>
      <c r="F18" s="5"/>
      <c r="G18" s="5">
        <v>0</v>
      </c>
      <c r="H18" s="5"/>
      <c r="I18" s="5">
        <v>145</v>
      </c>
      <c r="J18" s="5"/>
      <c r="K18" s="5">
        <v>34</v>
      </c>
      <c r="L18" s="5"/>
      <c r="M18" s="5">
        <v>0</v>
      </c>
      <c r="N18" s="5"/>
      <c r="O18" s="5">
        <v>0</v>
      </c>
      <c r="P18" s="5"/>
      <c r="Q18" s="5">
        <v>0</v>
      </c>
      <c r="R18" s="5"/>
      <c r="S18" s="5">
        <v>0</v>
      </c>
      <c r="T18" s="5"/>
      <c r="U18" s="5">
        <v>0</v>
      </c>
      <c r="V18" s="5"/>
      <c r="W18" s="5">
        <v>34</v>
      </c>
      <c r="X18" s="5"/>
      <c r="Y18" s="5">
        <v>0</v>
      </c>
      <c r="Z18" s="5"/>
      <c r="AA18" s="5">
        <v>0</v>
      </c>
      <c r="AB18" s="5"/>
      <c r="AC18" s="5">
        <v>0</v>
      </c>
      <c r="AD18" s="5"/>
      <c r="AE18" s="5">
        <v>0</v>
      </c>
      <c r="AF18" s="5"/>
      <c r="AG18" s="5">
        <v>0</v>
      </c>
      <c r="AH18" s="5"/>
      <c r="AI18" s="5">
        <v>0</v>
      </c>
      <c r="AJ18" s="5"/>
      <c r="AK18" s="5">
        <v>0</v>
      </c>
      <c r="AL18" s="5"/>
      <c r="AM18" s="5">
        <f t="shared" si="1"/>
        <v>277</v>
      </c>
      <c r="AN18" s="26"/>
      <c r="AO18" s="13">
        <v>96</v>
      </c>
      <c r="AP18" s="13">
        <f t="shared" si="0"/>
        <v>26592</v>
      </c>
      <c r="AR18" s="11"/>
      <c r="AS18" s="18"/>
      <c r="AT18" s="1"/>
      <c r="AV18" s="10"/>
      <c r="AW18" s="18"/>
    </row>
    <row r="19" spans="1:49" ht="32.25" customHeight="1" x14ac:dyDescent="0.25">
      <c r="A19" s="1" t="s">
        <v>63</v>
      </c>
      <c r="B19" s="27" t="s">
        <v>99</v>
      </c>
      <c r="C19" s="5">
        <v>0</v>
      </c>
      <c r="D19" s="5"/>
      <c r="E19" s="5">
        <v>0</v>
      </c>
      <c r="F19" s="5"/>
      <c r="G19" s="5">
        <v>0</v>
      </c>
      <c r="H19" s="5"/>
      <c r="I19" s="5">
        <v>0</v>
      </c>
      <c r="J19" s="5"/>
      <c r="K19" s="5">
        <v>34</v>
      </c>
      <c r="L19" s="5"/>
      <c r="M19" s="5">
        <v>0</v>
      </c>
      <c r="N19" s="5"/>
      <c r="O19" s="5">
        <v>136</v>
      </c>
      <c r="P19" s="5"/>
      <c r="Q19" s="5">
        <v>0</v>
      </c>
      <c r="R19" s="5"/>
      <c r="S19" s="5">
        <v>0</v>
      </c>
      <c r="T19" s="5"/>
      <c r="U19" s="5">
        <v>0</v>
      </c>
      <c r="V19" s="5"/>
      <c r="W19" s="5">
        <v>0</v>
      </c>
      <c r="X19" s="5"/>
      <c r="Y19" s="5">
        <v>0</v>
      </c>
      <c r="Z19" s="5"/>
      <c r="AA19" s="5">
        <v>0</v>
      </c>
      <c r="AB19" s="5"/>
      <c r="AC19" s="5">
        <v>0</v>
      </c>
      <c r="AD19" s="5"/>
      <c r="AE19" s="5">
        <v>0</v>
      </c>
      <c r="AF19" s="5"/>
      <c r="AG19" s="5">
        <v>0</v>
      </c>
      <c r="AH19" s="5"/>
      <c r="AI19" s="5">
        <v>0</v>
      </c>
      <c r="AJ19" s="5"/>
      <c r="AK19" s="5">
        <v>0</v>
      </c>
      <c r="AL19" s="5"/>
      <c r="AM19" s="5">
        <f t="shared" si="1"/>
        <v>170</v>
      </c>
      <c r="AN19" s="26"/>
      <c r="AO19" s="13">
        <v>133.25</v>
      </c>
      <c r="AP19" s="13">
        <f t="shared" si="0"/>
        <v>22652.5</v>
      </c>
      <c r="AR19" s="10"/>
      <c r="AS19" s="18"/>
      <c r="AT19" s="1"/>
      <c r="AV19" s="10"/>
      <c r="AW19" s="18"/>
    </row>
    <row r="20" spans="1:49" ht="50.25" customHeight="1" x14ac:dyDescent="0.25">
      <c r="A20" s="1" t="s">
        <v>64</v>
      </c>
      <c r="B20" s="24" t="s">
        <v>52</v>
      </c>
      <c r="C20" s="5">
        <v>144</v>
      </c>
      <c r="D20" s="5"/>
      <c r="E20" s="5">
        <v>90</v>
      </c>
      <c r="F20" s="5"/>
      <c r="G20" s="5">
        <v>125</v>
      </c>
      <c r="H20" s="5"/>
      <c r="I20" s="5">
        <v>141</v>
      </c>
      <c r="J20" s="5"/>
      <c r="K20" s="5">
        <v>62</v>
      </c>
      <c r="L20" s="5"/>
      <c r="M20" s="5">
        <v>49</v>
      </c>
      <c r="N20" s="5"/>
      <c r="O20" s="5">
        <v>203</v>
      </c>
      <c r="P20" s="5"/>
      <c r="Q20" s="5">
        <v>48</v>
      </c>
      <c r="R20" s="5"/>
      <c r="S20" s="5">
        <v>96</v>
      </c>
      <c r="T20" s="5"/>
      <c r="U20" s="5">
        <v>154</v>
      </c>
      <c r="V20" s="5"/>
      <c r="W20" s="5">
        <v>132</v>
      </c>
      <c r="X20" s="5"/>
      <c r="Y20" s="5">
        <v>61</v>
      </c>
      <c r="Z20" s="5"/>
      <c r="AA20" s="5">
        <v>71</v>
      </c>
      <c r="AB20" s="5"/>
      <c r="AC20" s="5">
        <v>70</v>
      </c>
      <c r="AD20" s="5"/>
      <c r="AE20" s="5">
        <v>164</v>
      </c>
      <c r="AF20" s="5"/>
      <c r="AG20" s="5">
        <v>4</v>
      </c>
      <c r="AH20" s="5"/>
      <c r="AI20" s="5">
        <v>15</v>
      </c>
      <c r="AJ20" s="5"/>
      <c r="AK20" s="5">
        <v>12</v>
      </c>
      <c r="AL20" s="5"/>
      <c r="AM20" s="5">
        <f>C20+E20+G20+I20+K20+M20+O20+Q20+S20+U20+W20+Y20+AA20+AC20+AE20+AG20+AI20+AK20</f>
        <v>1641</v>
      </c>
      <c r="AN20" s="26">
        <f>D20+F20+H20+J20+L20+N20+P20+R20+T20+V20+X20+Z20+AB20+AD20+AF20+AH20+AJ20+AL20</f>
        <v>0</v>
      </c>
      <c r="AO20" s="13">
        <v>26.47</v>
      </c>
      <c r="AP20" s="13">
        <f t="shared" si="0"/>
        <v>43437.27</v>
      </c>
      <c r="AR20" s="10"/>
      <c r="AS20" s="18"/>
      <c r="AT20" s="1"/>
      <c r="AV20" s="10"/>
      <c r="AW20" s="18"/>
    </row>
    <row r="21" spans="1:49" ht="31.5" hidden="1" x14ac:dyDescent="0.25">
      <c r="A21" s="1" t="s">
        <v>65</v>
      </c>
      <c r="B21" s="24" t="s">
        <v>66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26"/>
      <c r="AO21" s="13"/>
      <c r="AP21" s="13">
        <f t="shared" si="0"/>
        <v>0</v>
      </c>
      <c r="AR21" s="10"/>
      <c r="AS21" s="18"/>
      <c r="AT21" s="1"/>
      <c r="AV21" s="10"/>
      <c r="AW21" s="18"/>
    </row>
    <row r="22" spans="1:49" ht="18" customHeight="1" x14ac:dyDescent="0.25">
      <c r="A22" s="1" t="s">
        <v>40</v>
      </c>
      <c r="B22" s="51" t="s">
        <v>11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13"/>
      <c r="AP22" s="13">
        <f>AP23+AP24+AP25+AP26+AP27+AP28+AP29</f>
        <v>224569.27000000002</v>
      </c>
      <c r="AR22" s="10"/>
      <c r="AT22" s="1"/>
      <c r="AV22" s="10"/>
    </row>
    <row r="23" spans="1:49" ht="38.25" customHeight="1" x14ac:dyDescent="0.25">
      <c r="A23" s="1" t="s">
        <v>9</v>
      </c>
      <c r="B23" s="24" t="s">
        <v>50</v>
      </c>
      <c r="C23" s="5">
        <v>0</v>
      </c>
      <c r="D23" s="5"/>
      <c r="E23" s="5">
        <v>0</v>
      </c>
      <c r="F23" s="5"/>
      <c r="G23" s="5">
        <v>0</v>
      </c>
      <c r="H23" s="5"/>
      <c r="I23" s="5">
        <v>0</v>
      </c>
      <c r="J23" s="5"/>
      <c r="K23" s="5">
        <v>0</v>
      </c>
      <c r="L23" s="5"/>
      <c r="M23" s="5">
        <v>0</v>
      </c>
      <c r="N23" s="5"/>
      <c r="O23" s="5">
        <v>0</v>
      </c>
      <c r="P23" s="5"/>
      <c r="Q23" s="5">
        <v>0</v>
      </c>
      <c r="R23" s="5"/>
      <c r="S23" s="5">
        <v>98</v>
      </c>
      <c r="T23" s="5"/>
      <c r="U23" s="5">
        <v>159</v>
      </c>
      <c r="V23" s="5"/>
      <c r="W23" s="5">
        <v>102</v>
      </c>
      <c r="X23" s="5"/>
      <c r="Y23" s="5">
        <v>0</v>
      </c>
      <c r="Z23" s="5"/>
      <c r="AA23" s="5">
        <v>29</v>
      </c>
      <c r="AB23" s="5"/>
      <c r="AC23" s="5">
        <v>23</v>
      </c>
      <c r="AD23" s="5"/>
      <c r="AE23" s="5">
        <v>0</v>
      </c>
      <c r="AF23" s="5"/>
      <c r="AG23" s="5">
        <v>0</v>
      </c>
      <c r="AH23" s="5"/>
      <c r="AI23" s="5">
        <v>0</v>
      </c>
      <c r="AJ23" s="5"/>
      <c r="AK23" s="5">
        <v>0</v>
      </c>
      <c r="AL23" s="5"/>
      <c r="AM23" s="25">
        <f t="shared" si="1"/>
        <v>411</v>
      </c>
      <c r="AN23" s="26"/>
      <c r="AO23" s="13">
        <v>23.73</v>
      </c>
      <c r="AP23" s="13">
        <f t="shared" ref="AP23:AP30" si="2">AO23*AM23</f>
        <v>9753.0300000000007</v>
      </c>
      <c r="AR23" s="10"/>
      <c r="AS23" s="18"/>
      <c r="AT23" s="1"/>
      <c r="AV23" s="10"/>
      <c r="AW23" s="18"/>
    </row>
    <row r="24" spans="1:49" ht="34.5" customHeight="1" x14ac:dyDescent="0.25">
      <c r="A24" s="1" t="s">
        <v>10</v>
      </c>
      <c r="B24" s="24" t="s">
        <v>51</v>
      </c>
      <c r="C24" s="5">
        <v>114</v>
      </c>
      <c r="D24" s="5"/>
      <c r="E24" s="5">
        <v>68</v>
      </c>
      <c r="F24" s="5"/>
      <c r="G24" s="5">
        <v>125</v>
      </c>
      <c r="H24" s="5"/>
      <c r="I24" s="5">
        <v>0</v>
      </c>
      <c r="J24" s="5"/>
      <c r="K24" s="5">
        <v>0</v>
      </c>
      <c r="L24" s="5"/>
      <c r="M24" s="5">
        <v>57</v>
      </c>
      <c r="N24" s="5"/>
      <c r="O24" s="5">
        <v>68</v>
      </c>
      <c r="P24" s="5"/>
      <c r="Q24" s="5">
        <v>62</v>
      </c>
      <c r="R24" s="5"/>
      <c r="S24" s="5">
        <v>0</v>
      </c>
      <c r="T24" s="5"/>
      <c r="U24" s="5">
        <v>0</v>
      </c>
      <c r="V24" s="5"/>
      <c r="W24" s="5">
        <v>0</v>
      </c>
      <c r="X24" s="5"/>
      <c r="Y24" s="5">
        <v>68</v>
      </c>
      <c r="Z24" s="5"/>
      <c r="AA24" s="5">
        <v>61</v>
      </c>
      <c r="AB24" s="5"/>
      <c r="AC24" s="5">
        <v>57</v>
      </c>
      <c r="AD24" s="5"/>
      <c r="AE24" s="5">
        <v>0</v>
      </c>
      <c r="AF24" s="5"/>
      <c r="AG24" s="5">
        <v>6</v>
      </c>
      <c r="AH24" s="5"/>
      <c r="AI24" s="5">
        <v>0</v>
      </c>
      <c r="AJ24" s="5"/>
      <c r="AK24" s="5">
        <v>17</v>
      </c>
      <c r="AL24" s="5"/>
      <c r="AM24" s="25">
        <f t="shared" si="1"/>
        <v>703</v>
      </c>
      <c r="AN24" s="26"/>
      <c r="AO24" s="13">
        <v>30</v>
      </c>
      <c r="AP24" s="13">
        <f t="shared" si="2"/>
        <v>21090</v>
      </c>
      <c r="AR24" s="10"/>
      <c r="AS24" s="18"/>
      <c r="AT24" s="1"/>
      <c r="AV24" s="10"/>
      <c r="AW24" s="18"/>
    </row>
    <row r="25" spans="1:49" ht="34.5" customHeight="1" x14ac:dyDescent="0.25">
      <c r="A25" s="1" t="s">
        <v>12</v>
      </c>
      <c r="B25" s="24" t="s">
        <v>61</v>
      </c>
      <c r="C25" s="5">
        <v>0</v>
      </c>
      <c r="D25" s="5"/>
      <c r="E25" s="5">
        <v>0</v>
      </c>
      <c r="F25" s="5"/>
      <c r="G25" s="5">
        <v>0</v>
      </c>
      <c r="H25" s="5"/>
      <c r="I25" s="5">
        <v>0</v>
      </c>
      <c r="J25" s="5"/>
      <c r="K25" s="5">
        <v>0</v>
      </c>
      <c r="L25" s="5"/>
      <c r="M25" s="5">
        <v>0</v>
      </c>
      <c r="N25" s="5"/>
      <c r="O25" s="5">
        <v>0</v>
      </c>
      <c r="P25" s="5"/>
      <c r="Q25" s="5">
        <v>0</v>
      </c>
      <c r="R25" s="5"/>
      <c r="S25" s="5">
        <v>0</v>
      </c>
      <c r="T25" s="5"/>
      <c r="U25" s="5">
        <v>0</v>
      </c>
      <c r="V25" s="5"/>
      <c r="W25" s="5">
        <v>0</v>
      </c>
      <c r="X25" s="5"/>
      <c r="Y25" s="5">
        <v>0</v>
      </c>
      <c r="Z25" s="5"/>
      <c r="AA25" s="5">
        <v>0</v>
      </c>
      <c r="AB25" s="5"/>
      <c r="AC25" s="5">
        <v>0</v>
      </c>
      <c r="AD25" s="5"/>
      <c r="AE25" s="5">
        <v>170</v>
      </c>
      <c r="AF25" s="5"/>
      <c r="AG25" s="5">
        <v>0</v>
      </c>
      <c r="AH25" s="5"/>
      <c r="AI25" s="5">
        <v>0</v>
      </c>
      <c r="AJ25" s="5"/>
      <c r="AK25" s="5">
        <v>0</v>
      </c>
      <c r="AL25" s="5"/>
      <c r="AM25" s="5">
        <f t="shared" si="1"/>
        <v>170</v>
      </c>
      <c r="AN25" s="26"/>
      <c r="AO25" s="13">
        <v>60.05</v>
      </c>
      <c r="AP25" s="13">
        <f t="shared" si="2"/>
        <v>10208.5</v>
      </c>
      <c r="AR25" s="10"/>
      <c r="AS25" s="18"/>
      <c r="AT25" s="1"/>
      <c r="AV25" s="10"/>
      <c r="AW25" s="18"/>
    </row>
    <row r="26" spans="1:49" ht="45.75" customHeight="1" x14ac:dyDescent="0.25">
      <c r="A26" s="1" t="s">
        <v>14</v>
      </c>
      <c r="B26" s="24" t="s">
        <v>62</v>
      </c>
      <c r="C26" s="5">
        <v>30</v>
      </c>
      <c r="D26" s="5"/>
      <c r="E26" s="5">
        <v>34</v>
      </c>
      <c r="F26" s="5"/>
      <c r="G26" s="5">
        <v>0</v>
      </c>
      <c r="H26" s="5"/>
      <c r="I26" s="5">
        <v>145</v>
      </c>
      <c r="J26" s="5"/>
      <c r="K26" s="5">
        <v>34</v>
      </c>
      <c r="L26" s="5"/>
      <c r="M26" s="5">
        <v>0</v>
      </c>
      <c r="N26" s="5"/>
      <c r="O26" s="5">
        <v>0</v>
      </c>
      <c r="P26" s="5"/>
      <c r="Q26" s="5">
        <v>0</v>
      </c>
      <c r="R26" s="5"/>
      <c r="S26" s="5">
        <v>0</v>
      </c>
      <c r="T26" s="5"/>
      <c r="U26" s="5">
        <v>0</v>
      </c>
      <c r="V26" s="5"/>
      <c r="W26" s="5">
        <v>34</v>
      </c>
      <c r="X26" s="5"/>
      <c r="Y26" s="5">
        <v>0</v>
      </c>
      <c r="Z26" s="5"/>
      <c r="AA26" s="5">
        <v>0</v>
      </c>
      <c r="AB26" s="5"/>
      <c r="AC26" s="5">
        <v>0</v>
      </c>
      <c r="AD26" s="5"/>
      <c r="AE26" s="5">
        <v>0</v>
      </c>
      <c r="AF26" s="5"/>
      <c r="AG26" s="5">
        <v>0</v>
      </c>
      <c r="AH26" s="5"/>
      <c r="AI26" s="5">
        <v>0</v>
      </c>
      <c r="AJ26" s="5"/>
      <c r="AK26" s="5">
        <v>0</v>
      </c>
      <c r="AL26" s="5"/>
      <c r="AM26" s="5">
        <f t="shared" si="1"/>
        <v>277</v>
      </c>
      <c r="AN26" s="26"/>
      <c r="AO26" s="13">
        <v>110</v>
      </c>
      <c r="AP26" s="13">
        <f t="shared" si="2"/>
        <v>30470</v>
      </c>
      <c r="AR26" s="10"/>
      <c r="AS26" s="18"/>
      <c r="AT26" s="1"/>
      <c r="AV26" s="10"/>
      <c r="AW26" s="18"/>
    </row>
    <row r="27" spans="1:49" ht="34.5" customHeight="1" x14ac:dyDescent="0.25">
      <c r="A27" s="1" t="s">
        <v>67</v>
      </c>
      <c r="B27" s="27" t="s">
        <v>99</v>
      </c>
      <c r="C27" s="5">
        <v>0</v>
      </c>
      <c r="D27" s="5"/>
      <c r="E27" s="5">
        <v>0</v>
      </c>
      <c r="F27" s="5"/>
      <c r="G27" s="5">
        <v>0</v>
      </c>
      <c r="H27" s="5"/>
      <c r="I27" s="5">
        <v>0</v>
      </c>
      <c r="J27" s="5"/>
      <c r="K27" s="5">
        <v>34</v>
      </c>
      <c r="L27" s="5"/>
      <c r="M27" s="5">
        <v>0</v>
      </c>
      <c r="N27" s="5"/>
      <c r="O27" s="5">
        <v>136</v>
      </c>
      <c r="P27" s="5"/>
      <c r="Q27" s="5">
        <v>0</v>
      </c>
      <c r="R27" s="5"/>
      <c r="S27" s="5">
        <v>0</v>
      </c>
      <c r="T27" s="5"/>
      <c r="U27" s="5">
        <v>0</v>
      </c>
      <c r="V27" s="5"/>
      <c r="W27" s="5">
        <v>0</v>
      </c>
      <c r="X27" s="5"/>
      <c r="Y27" s="5">
        <v>0</v>
      </c>
      <c r="Z27" s="5"/>
      <c r="AA27" s="5">
        <v>0</v>
      </c>
      <c r="AB27" s="5"/>
      <c r="AC27" s="5">
        <v>0</v>
      </c>
      <c r="AD27" s="5"/>
      <c r="AE27" s="5">
        <v>0</v>
      </c>
      <c r="AF27" s="5"/>
      <c r="AG27" s="5">
        <v>0</v>
      </c>
      <c r="AH27" s="5"/>
      <c r="AI27" s="5">
        <v>0</v>
      </c>
      <c r="AJ27" s="5"/>
      <c r="AK27" s="5">
        <v>0</v>
      </c>
      <c r="AL27" s="5"/>
      <c r="AM27" s="5">
        <f t="shared" si="1"/>
        <v>170</v>
      </c>
      <c r="AN27" s="26"/>
      <c r="AO27" s="13">
        <v>133.25</v>
      </c>
      <c r="AP27" s="13">
        <f t="shared" si="2"/>
        <v>22652.5</v>
      </c>
      <c r="AQ27" s="14"/>
      <c r="AR27" s="15"/>
      <c r="AS27" s="16"/>
      <c r="AT27" s="5"/>
      <c r="AU27" s="14"/>
      <c r="AV27" s="15"/>
      <c r="AW27" s="16"/>
    </row>
    <row r="28" spans="1:49" ht="48" customHeight="1" x14ac:dyDescent="0.25">
      <c r="A28" s="1" t="s">
        <v>68</v>
      </c>
      <c r="B28" s="27" t="s">
        <v>100</v>
      </c>
      <c r="C28" s="5">
        <v>148</v>
      </c>
      <c r="D28" s="5"/>
      <c r="E28" s="5">
        <v>102</v>
      </c>
      <c r="F28" s="5"/>
      <c r="G28" s="5">
        <v>125</v>
      </c>
      <c r="H28" s="5"/>
      <c r="I28" s="5">
        <v>145</v>
      </c>
      <c r="J28" s="5"/>
      <c r="K28" s="5">
        <v>68</v>
      </c>
      <c r="L28" s="5"/>
      <c r="M28" s="5">
        <v>57</v>
      </c>
      <c r="N28" s="5"/>
      <c r="O28" s="5">
        <v>204</v>
      </c>
      <c r="P28" s="5"/>
      <c r="Q28" s="5">
        <v>62</v>
      </c>
      <c r="R28" s="5"/>
      <c r="S28" s="5">
        <v>98</v>
      </c>
      <c r="T28" s="5"/>
      <c r="U28" s="5">
        <v>159</v>
      </c>
      <c r="V28" s="5"/>
      <c r="W28" s="5">
        <v>136</v>
      </c>
      <c r="X28" s="5"/>
      <c r="Y28" s="5">
        <v>68</v>
      </c>
      <c r="Z28" s="5"/>
      <c r="AA28" s="5">
        <v>91</v>
      </c>
      <c r="AB28" s="5"/>
      <c r="AC28" s="5">
        <v>80</v>
      </c>
      <c r="AD28" s="5"/>
      <c r="AE28" s="5">
        <v>170</v>
      </c>
      <c r="AF28" s="5"/>
      <c r="AG28" s="5">
        <v>6</v>
      </c>
      <c r="AH28" s="5"/>
      <c r="AI28" s="5">
        <v>0</v>
      </c>
      <c r="AJ28" s="5"/>
      <c r="AK28" s="5">
        <v>17</v>
      </c>
      <c r="AL28" s="5"/>
      <c r="AM28" s="5">
        <f t="shared" si="1"/>
        <v>1736</v>
      </c>
      <c r="AN28" s="26"/>
      <c r="AO28" s="13">
        <v>38.67</v>
      </c>
      <c r="AP28" s="13">
        <f t="shared" si="2"/>
        <v>67131.12000000001</v>
      </c>
      <c r="AQ28" s="14"/>
      <c r="AR28" s="15"/>
      <c r="AS28" s="16"/>
      <c r="AT28" s="5"/>
      <c r="AU28" s="14"/>
      <c r="AV28" s="15"/>
      <c r="AW28" s="16"/>
    </row>
    <row r="29" spans="1:49" ht="56.25" customHeight="1" x14ac:dyDescent="0.25">
      <c r="A29" s="1" t="s">
        <v>69</v>
      </c>
      <c r="B29" s="24" t="s">
        <v>53</v>
      </c>
      <c r="C29" s="5">
        <v>144</v>
      </c>
      <c r="D29" s="5"/>
      <c r="E29" s="5">
        <v>90</v>
      </c>
      <c r="F29" s="5"/>
      <c r="G29" s="5">
        <v>125</v>
      </c>
      <c r="H29" s="5"/>
      <c r="I29" s="5">
        <v>141</v>
      </c>
      <c r="J29" s="5"/>
      <c r="K29" s="5">
        <v>62</v>
      </c>
      <c r="L29" s="5"/>
      <c r="M29" s="5">
        <v>49</v>
      </c>
      <c r="N29" s="5"/>
      <c r="O29" s="5">
        <v>203</v>
      </c>
      <c r="P29" s="5"/>
      <c r="Q29" s="5">
        <v>48</v>
      </c>
      <c r="R29" s="5"/>
      <c r="S29" s="5">
        <v>96</v>
      </c>
      <c r="T29" s="5"/>
      <c r="U29" s="5">
        <v>154</v>
      </c>
      <c r="V29" s="5"/>
      <c r="W29" s="5">
        <v>132</v>
      </c>
      <c r="X29" s="5"/>
      <c r="Y29" s="5">
        <v>61</v>
      </c>
      <c r="Z29" s="5"/>
      <c r="AA29" s="5">
        <v>71</v>
      </c>
      <c r="AB29" s="5"/>
      <c r="AC29" s="5">
        <v>80</v>
      </c>
      <c r="AD29" s="5"/>
      <c r="AE29" s="5">
        <v>164</v>
      </c>
      <c r="AF29" s="5"/>
      <c r="AG29" s="5">
        <v>4</v>
      </c>
      <c r="AH29" s="5"/>
      <c r="AI29" s="5">
        <v>0</v>
      </c>
      <c r="AJ29" s="5"/>
      <c r="AK29" s="5">
        <v>12</v>
      </c>
      <c r="AL29" s="5"/>
      <c r="AM29" s="5">
        <f>C29+E29+G29+I29+K29+M29+O29+Q29+S29+U29+W29+Y29+AA29+AC29+AE29+AG29+AI29+AK29</f>
        <v>1636</v>
      </c>
      <c r="AN29" s="26">
        <f>D29+F29+H29+J29+L29+N29+P29+R29+T29+V29+X29+Z29+AB29+AD29+AF29+AH29+AJ29+AL29</f>
        <v>0</v>
      </c>
      <c r="AO29" s="13">
        <v>38.67</v>
      </c>
      <c r="AP29" s="13">
        <f t="shared" si="2"/>
        <v>63264.12</v>
      </c>
      <c r="AQ29" s="14"/>
      <c r="AR29" s="15"/>
      <c r="AS29" s="16"/>
      <c r="AT29" s="5"/>
      <c r="AU29" s="14"/>
      <c r="AV29" s="15"/>
      <c r="AW29" s="16"/>
    </row>
    <row r="30" spans="1:49" ht="31.5" hidden="1" x14ac:dyDescent="0.25">
      <c r="A30" s="1" t="s">
        <v>101</v>
      </c>
      <c r="B30" s="24" t="s">
        <v>66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26"/>
      <c r="AO30" s="13"/>
      <c r="AP30" s="13">
        <f t="shared" si="2"/>
        <v>0</v>
      </c>
      <c r="AR30" s="10"/>
      <c r="AS30" s="18"/>
      <c r="AT30" s="1"/>
      <c r="AV30" s="10"/>
      <c r="AW30" s="18"/>
    </row>
    <row r="31" spans="1:49" ht="18" customHeight="1" x14ac:dyDescent="0.25">
      <c r="A31" s="1" t="s">
        <v>41</v>
      </c>
      <c r="B31" s="51" t="s">
        <v>13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13"/>
      <c r="AP31" s="13">
        <f>AP32+AP33+AP34+AP35+AP36+AP37+AP38</f>
        <v>214068.87999999998</v>
      </c>
      <c r="AR31" s="10"/>
      <c r="AT31" s="1"/>
      <c r="AV31" s="10"/>
    </row>
    <row r="32" spans="1:49" ht="36.75" customHeight="1" x14ac:dyDescent="0.25">
      <c r="A32" s="1" t="s">
        <v>4</v>
      </c>
      <c r="B32" s="24" t="s">
        <v>50</v>
      </c>
      <c r="C32" s="5">
        <v>0</v>
      </c>
      <c r="D32" s="5"/>
      <c r="E32" s="5">
        <v>0</v>
      </c>
      <c r="F32" s="5"/>
      <c r="G32" s="5">
        <v>0</v>
      </c>
      <c r="H32" s="5"/>
      <c r="I32" s="5">
        <v>162</v>
      </c>
      <c r="J32" s="5"/>
      <c r="K32" s="5">
        <v>0</v>
      </c>
      <c r="L32" s="5"/>
      <c r="M32" s="5">
        <v>0</v>
      </c>
      <c r="N32" s="5"/>
      <c r="O32" s="5">
        <v>0</v>
      </c>
      <c r="P32" s="5"/>
      <c r="Q32" s="5">
        <v>0</v>
      </c>
      <c r="R32" s="5"/>
      <c r="S32" s="5">
        <v>97</v>
      </c>
      <c r="T32" s="5"/>
      <c r="U32" s="5">
        <v>163</v>
      </c>
      <c r="V32" s="5"/>
      <c r="W32" s="5">
        <v>99</v>
      </c>
      <c r="X32" s="5"/>
      <c r="Y32" s="5">
        <v>0</v>
      </c>
      <c r="Z32" s="5"/>
      <c r="AA32" s="5">
        <v>0</v>
      </c>
      <c r="AB32" s="5"/>
      <c r="AC32" s="5">
        <v>62</v>
      </c>
      <c r="AD32" s="5"/>
      <c r="AE32" s="5">
        <v>0</v>
      </c>
      <c r="AF32" s="5"/>
      <c r="AG32" s="5">
        <v>0</v>
      </c>
      <c r="AH32" s="5"/>
      <c r="AI32" s="5">
        <v>0</v>
      </c>
      <c r="AJ32" s="5"/>
      <c r="AK32" s="5">
        <v>0</v>
      </c>
      <c r="AL32" s="5"/>
      <c r="AM32" s="25">
        <f>SUM(C32:AK32)</f>
        <v>583</v>
      </c>
      <c r="AN32" s="26"/>
      <c r="AO32" s="13">
        <v>29.9</v>
      </c>
      <c r="AP32" s="13">
        <f t="shared" ref="AP32:AP39" si="3">AO32*AM32</f>
        <v>17431.7</v>
      </c>
      <c r="AR32" s="10"/>
      <c r="AS32" s="18"/>
      <c r="AT32" s="1"/>
      <c r="AV32" s="10"/>
      <c r="AW32" s="18"/>
    </row>
    <row r="33" spans="1:49" ht="35.25" customHeight="1" x14ac:dyDescent="0.25">
      <c r="A33" s="1" t="s">
        <v>5</v>
      </c>
      <c r="B33" s="24" t="s">
        <v>51</v>
      </c>
      <c r="C33" s="5">
        <v>81</v>
      </c>
      <c r="D33" s="5"/>
      <c r="E33" s="5">
        <v>61</v>
      </c>
      <c r="F33" s="5"/>
      <c r="G33" s="5">
        <v>124</v>
      </c>
      <c r="H33" s="5"/>
      <c r="I33" s="5">
        <v>0</v>
      </c>
      <c r="J33" s="5"/>
      <c r="K33" s="5">
        <v>0</v>
      </c>
      <c r="L33" s="5"/>
      <c r="M33" s="5">
        <v>47</v>
      </c>
      <c r="N33" s="5"/>
      <c r="O33" s="5">
        <v>69</v>
      </c>
      <c r="P33" s="5"/>
      <c r="Q33" s="5">
        <v>62</v>
      </c>
      <c r="R33" s="5"/>
      <c r="S33" s="5">
        <v>0</v>
      </c>
      <c r="T33" s="5"/>
      <c r="U33" s="5">
        <v>0</v>
      </c>
      <c r="V33" s="5"/>
      <c r="W33" s="5">
        <v>0</v>
      </c>
      <c r="X33" s="5"/>
      <c r="Y33" s="5">
        <v>68</v>
      </c>
      <c r="Z33" s="5"/>
      <c r="AA33" s="5">
        <v>82</v>
      </c>
      <c r="AB33" s="5"/>
      <c r="AC33" s="5">
        <v>29</v>
      </c>
      <c r="AD33" s="5"/>
      <c r="AE33" s="5">
        <v>0</v>
      </c>
      <c r="AF33" s="5"/>
      <c r="AG33" s="5">
        <v>5</v>
      </c>
      <c r="AH33" s="5"/>
      <c r="AI33" s="5">
        <v>0</v>
      </c>
      <c r="AJ33" s="5"/>
      <c r="AK33" s="5">
        <v>18</v>
      </c>
      <c r="AL33" s="5"/>
      <c r="AM33" s="25">
        <f>SUM(C33:AK33)</f>
        <v>646</v>
      </c>
      <c r="AN33" s="26"/>
      <c r="AO33" s="13">
        <v>30</v>
      </c>
      <c r="AP33" s="13">
        <f t="shared" si="3"/>
        <v>19380</v>
      </c>
      <c r="AR33" s="10"/>
      <c r="AS33" s="18"/>
      <c r="AT33" s="1"/>
      <c r="AV33" s="10"/>
      <c r="AW33" s="18"/>
    </row>
    <row r="34" spans="1:49" ht="35.25" customHeight="1" x14ac:dyDescent="0.25">
      <c r="A34" s="1" t="s">
        <v>6</v>
      </c>
      <c r="B34" s="24" t="s">
        <v>61</v>
      </c>
      <c r="C34" s="5">
        <v>0</v>
      </c>
      <c r="D34" s="5"/>
      <c r="E34" s="5">
        <v>0</v>
      </c>
      <c r="F34" s="5"/>
      <c r="G34" s="5">
        <v>0</v>
      </c>
      <c r="H34" s="5"/>
      <c r="I34" s="5">
        <v>0</v>
      </c>
      <c r="J34" s="5"/>
      <c r="K34" s="5">
        <v>0</v>
      </c>
      <c r="L34" s="5"/>
      <c r="M34" s="5">
        <v>0</v>
      </c>
      <c r="N34" s="5"/>
      <c r="O34" s="5">
        <v>0</v>
      </c>
      <c r="P34" s="5"/>
      <c r="Q34" s="5">
        <v>0</v>
      </c>
      <c r="R34" s="5"/>
      <c r="S34" s="5">
        <v>0</v>
      </c>
      <c r="T34" s="5"/>
      <c r="U34" s="5">
        <v>0</v>
      </c>
      <c r="V34" s="5"/>
      <c r="W34" s="5">
        <v>0</v>
      </c>
      <c r="X34" s="5"/>
      <c r="Y34" s="5">
        <v>0</v>
      </c>
      <c r="Z34" s="5"/>
      <c r="AA34" s="5">
        <v>0</v>
      </c>
      <c r="AB34" s="5"/>
      <c r="AC34" s="5">
        <v>0</v>
      </c>
      <c r="AD34" s="5"/>
      <c r="AE34" s="5">
        <v>163</v>
      </c>
      <c r="AF34" s="5"/>
      <c r="AG34" s="5">
        <v>0</v>
      </c>
      <c r="AH34" s="5"/>
      <c r="AI34" s="5">
        <v>0</v>
      </c>
      <c r="AJ34" s="5"/>
      <c r="AK34" s="5">
        <v>0</v>
      </c>
      <c r="AL34" s="5"/>
      <c r="AM34" s="5">
        <f t="shared" si="1"/>
        <v>163</v>
      </c>
      <c r="AN34" s="26"/>
      <c r="AO34" s="13">
        <v>60.03</v>
      </c>
      <c r="AP34" s="13">
        <f t="shared" si="3"/>
        <v>9784.89</v>
      </c>
      <c r="AR34" s="10"/>
      <c r="AS34" s="18"/>
      <c r="AT34" s="1"/>
      <c r="AV34" s="10"/>
      <c r="AW34" s="18"/>
    </row>
    <row r="35" spans="1:49" ht="48" customHeight="1" x14ac:dyDescent="0.25">
      <c r="A35" s="1" t="s">
        <v>7</v>
      </c>
      <c r="B35" s="24" t="s">
        <v>62</v>
      </c>
      <c r="C35" s="5">
        <v>33</v>
      </c>
      <c r="D35" s="5"/>
      <c r="E35" s="5">
        <v>34</v>
      </c>
      <c r="F35" s="5"/>
      <c r="G35" s="5">
        <v>0</v>
      </c>
      <c r="H35" s="5"/>
      <c r="I35" s="5">
        <v>0</v>
      </c>
      <c r="J35" s="5"/>
      <c r="K35" s="5">
        <v>27</v>
      </c>
      <c r="L35" s="5"/>
      <c r="M35" s="5">
        <v>0</v>
      </c>
      <c r="N35" s="5"/>
      <c r="O35" s="5">
        <v>0</v>
      </c>
      <c r="P35" s="5"/>
      <c r="Q35" s="5">
        <v>0</v>
      </c>
      <c r="R35" s="5"/>
      <c r="S35" s="5">
        <v>0</v>
      </c>
      <c r="T35" s="5"/>
      <c r="U35" s="5">
        <v>0</v>
      </c>
      <c r="V35" s="5"/>
      <c r="W35" s="5">
        <v>30</v>
      </c>
      <c r="X35" s="5"/>
      <c r="Y35" s="5">
        <v>0</v>
      </c>
      <c r="Z35" s="5"/>
      <c r="AA35" s="5">
        <v>0</v>
      </c>
      <c r="AB35" s="5"/>
      <c r="AC35" s="5">
        <v>0</v>
      </c>
      <c r="AD35" s="5"/>
      <c r="AE35" s="5">
        <v>0</v>
      </c>
      <c r="AF35" s="5"/>
      <c r="AG35" s="5">
        <v>0</v>
      </c>
      <c r="AH35" s="5"/>
      <c r="AI35" s="5">
        <v>0</v>
      </c>
      <c r="AJ35" s="5"/>
      <c r="AK35" s="5">
        <v>0</v>
      </c>
      <c r="AL35" s="5"/>
      <c r="AM35" s="5">
        <f t="shared" si="1"/>
        <v>124</v>
      </c>
      <c r="AN35" s="26"/>
      <c r="AO35" s="13">
        <v>100.06</v>
      </c>
      <c r="AP35" s="13">
        <f t="shared" si="3"/>
        <v>12407.44</v>
      </c>
      <c r="AR35" s="10"/>
      <c r="AS35" s="18"/>
      <c r="AT35" s="1"/>
      <c r="AV35" s="10"/>
      <c r="AW35" s="18"/>
    </row>
    <row r="36" spans="1:49" ht="35.25" customHeight="1" x14ac:dyDescent="0.25">
      <c r="A36" s="1" t="s">
        <v>70</v>
      </c>
      <c r="B36" s="27" t="s">
        <v>99</v>
      </c>
      <c r="C36" s="5">
        <v>33</v>
      </c>
      <c r="D36" s="5"/>
      <c r="E36" s="5">
        <v>0</v>
      </c>
      <c r="F36" s="5"/>
      <c r="G36" s="5">
        <v>0</v>
      </c>
      <c r="H36" s="5"/>
      <c r="I36" s="5">
        <v>0</v>
      </c>
      <c r="J36" s="5"/>
      <c r="K36" s="5">
        <v>35</v>
      </c>
      <c r="L36" s="5"/>
      <c r="M36" s="5">
        <v>0</v>
      </c>
      <c r="N36" s="5"/>
      <c r="O36" s="5">
        <v>145</v>
      </c>
      <c r="P36" s="5"/>
      <c r="Q36" s="5">
        <v>0</v>
      </c>
      <c r="R36" s="5"/>
      <c r="S36" s="5">
        <v>0</v>
      </c>
      <c r="T36" s="5"/>
      <c r="U36" s="5">
        <v>0</v>
      </c>
      <c r="V36" s="5"/>
      <c r="W36" s="5">
        <v>0</v>
      </c>
      <c r="X36" s="5"/>
      <c r="Y36" s="5">
        <v>0</v>
      </c>
      <c r="Z36" s="5"/>
      <c r="AA36" s="5">
        <v>0</v>
      </c>
      <c r="AB36" s="5"/>
      <c r="AC36" s="5">
        <v>0</v>
      </c>
      <c r="AD36" s="5"/>
      <c r="AE36" s="5">
        <v>0</v>
      </c>
      <c r="AF36" s="5"/>
      <c r="AG36" s="5">
        <v>0</v>
      </c>
      <c r="AH36" s="5"/>
      <c r="AI36" s="5">
        <v>0</v>
      </c>
      <c r="AJ36" s="5"/>
      <c r="AK36" s="5">
        <v>0</v>
      </c>
      <c r="AL36" s="5"/>
      <c r="AM36" s="5">
        <f t="shared" si="1"/>
        <v>213</v>
      </c>
      <c r="AN36" s="26"/>
      <c r="AO36" s="13">
        <v>133.25</v>
      </c>
      <c r="AP36" s="13">
        <f t="shared" si="3"/>
        <v>28382.25</v>
      </c>
      <c r="AR36" s="10"/>
      <c r="AS36" s="18"/>
      <c r="AT36" s="1"/>
      <c r="AV36" s="10"/>
      <c r="AW36" s="18"/>
    </row>
    <row r="37" spans="1:49" ht="48" customHeight="1" x14ac:dyDescent="0.25">
      <c r="A37" s="1" t="s">
        <v>71</v>
      </c>
      <c r="B37" s="27" t="s">
        <v>100</v>
      </c>
      <c r="C37" s="5">
        <v>147</v>
      </c>
      <c r="D37" s="5"/>
      <c r="E37" s="5">
        <v>95</v>
      </c>
      <c r="F37" s="5"/>
      <c r="G37" s="5">
        <v>124</v>
      </c>
      <c r="H37" s="5"/>
      <c r="I37" s="5">
        <v>162</v>
      </c>
      <c r="J37" s="5"/>
      <c r="K37" s="5">
        <v>63</v>
      </c>
      <c r="L37" s="5"/>
      <c r="M37" s="5">
        <v>47</v>
      </c>
      <c r="N37" s="5"/>
      <c r="O37" s="5">
        <v>215</v>
      </c>
      <c r="P37" s="5"/>
      <c r="Q37" s="5">
        <v>62</v>
      </c>
      <c r="R37" s="5"/>
      <c r="S37" s="5">
        <v>97</v>
      </c>
      <c r="T37" s="5"/>
      <c r="U37" s="5">
        <v>163</v>
      </c>
      <c r="V37" s="5"/>
      <c r="W37" s="5">
        <v>129</v>
      </c>
      <c r="X37" s="5"/>
      <c r="Y37" s="5">
        <v>68</v>
      </c>
      <c r="Z37" s="5"/>
      <c r="AA37" s="5">
        <v>82</v>
      </c>
      <c r="AB37" s="5"/>
      <c r="AC37" s="5">
        <v>91</v>
      </c>
      <c r="AD37" s="5"/>
      <c r="AE37" s="5">
        <v>163</v>
      </c>
      <c r="AF37" s="5"/>
      <c r="AG37" s="5">
        <v>5</v>
      </c>
      <c r="AH37" s="5"/>
      <c r="AI37" s="5">
        <v>0</v>
      </c>
      <c r="AJ37" s="5"/>
      <c r="AK37" s="5">
        <v>18</v>
      </c>
      <c r="AL37" s="5"/>
      <c r="AM37" s="5">
        <f t="shared" si="1"/>
        <v>1731</v>
      </c>
      <c r="AN37" s="26"/>
      <c r="AO37" s="13">
        <v>39.159999999999997</v>
      </c>
      <c r="AP37" s="13">
        <f t="shared" si="3"/>
        <v>67785.959999999992</v>
      </c>
      <c r="AR37" s="10"/>
      <c r="AS37" s="18"/>
      <c r="AT37" s="1"/>
      <c r="AV37" s="10"/>
      <c r="AW37" s="18"/>
    </row>
    <row r="38" spans="1:49" ht="31.5" x14ac:dyDescent="0.25">
      <c r="A38" s="1" t="s">
        <v>72</v>
      </c>
      <c r="B38" s="24" t="s">
        <v>56</v>
      </c>
      <c r="C38" s="5">
        <v>140</v>
      </c>
      <c r="D38" s="5"/>
      <c r="E38" s="5">
        <v>90</v>
      </c>
      <c r="F38" s="5"/>
      <c r="G38" s="5">
        <v>119</v>
      </c>
      <c r="H38" s="5"/>
      <c r="I38" s="5">
        <v>77</v>
      </c>
      <c r="J38" s="5"/>
      <c r="K38" s="5">
        <v>52</v>
      </c>
      <c r="L38" s="5"/>
      <c r="M38" s="5">
        <v>41</v>
      </c>
      <c r="N38" s="5"/>
      <c r="O38" s="5">
        <v>197</v>
      </c>
      <c r="P38" s="5"/>
      <c r="Q38" s="5">
        <v>44</v>
      </c>
      <c r="R38" s="5"/>
      <c r="S38" s="5">
        <v>85</v>
      </c>
      <c r="T38" s="5"/>
      <c r="U38" s="5">
        <v>155</v>
      </c>
      <c r="V38" s="5"/>
      <c r="W38" s="5">
        <v>122</v>
      </c>
      <c r="X38" s="5"/>
      <c r="Y38" s="5">
        <v>61</v>
      </c>
      <c r="Z38" s="5"/>
      <c r="AA38" s="5">
        <v>63</v>
      </c>
      <c r="AB38" s="5"/>
      <c r="AC38" s="5">
        <v>89</v>
      </c>
      <c r="AD38" s="5"/>
      <c r="AE38" s="5">
        <v>150</v>
      </c>
      <c r="AF38" s="5"/>
      <c r="AG38" s="5">
        <v>4</v>
      </c>
      <c r="AH38" s="5"/>
      <c r="AI38" s="5">
        <v>0</v>
      </c>
      <c r="AJ38" s="5"/>
      <c r="AK38" s="5">
        <v>15</v>
      </c>
      <c r="AL38" s="5"/>
      <c r="AM38" s="5">
        <f t="shared" si="1"/>
        <v>1504</v>
      </c>
      <c r="AN38" s="26">
        <f>D38+F38+H38+J38+L38+N38+P38+R38+T38+V38+X38+Z38+AB38+AD38+AF38+AH38+AJ38+AL38</f>
        <v>0</v>
      </c>
      <c r="AO38" s="13">
        <v>39.159999999999997</v>
      </c>
      <c r="AP38" s="13">
        <f t="shared" si="3"/>
        <v>58896.639999999992</v>
      </c>
      <c r="AR38" s="10"/>
      <c r="AS38" s="18"/>
      <c r="AT38" s="1"/>
      <c r="AV38" s="10"/>
      <c r="AW38" s="18"/>
    </row>
    <row r="39" spans="1:49" ht="31.5" hidden="1" x14ac:dyDescent="0.25">
      <c r="A39" s="1" t="s">
        <v>102</v>
      </c>
      <c r="B39" s="24" t="s">
        <v>66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26"/>
      <c r="AO39" s="13"/>
      <c r="AP39" s="13">
        <f t="shared" si="3"/>
        <v>0</v>
      </c>
      <c r="AR39" s="10"/>
      <c r="AS39" s="18"/>
      <c r="AT39" s="1"/>
      <c r="AV39" s="10"/>
      <c r="AW39" s="18"/>
    </row>
    <row r="40" spans="1:49" ht="18" customHeight="1" x14ac:dyDescent="0.25">
      <c r="A40" s="1" t="s">
        <v>42</v>
      </c>
      <c r="B40" s="51" t="s">
        <v>15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28"/>
      <c r="AP40" s="28">
        <f>AP41+AP42+AP43+AP44+AP45+AP47</f>
        <v>146255.87</v>
      </c>
      <c r="AR40" s="10"/>
      <c r="AT40" s="1"/>
      <c r="AV40" s="10"/>
    </row>
    <row r="41" spans="1:49" ht="33" customHeight="1" x14ac:dyDescent="0.25">
      <c r="A41" s="1" t="s">
        <v>43</v>
      </c>
      <c r="B41" s="24" t="s">
        <v>50</v>
      </c>
      <c r="C41" s="5">
        <v>34</v>
      </c>
      <c r="D41" s="5"/>
      <c r="E41" s="5">
        <v>0</v>
      </c>
      <c r="F41" s="5"/>
      <c r="G41" s="5">
        <v>0</v>
      </c>
      <c r="H41" s="5"/>
      <c r="I41" s="5">
        <v>41</v>
      </c>
      <c r="J41" s="5"/>
      <c r="K41" s="5">
        <v>0</v>
      </c>
      <c r="L41" s="5"/>
      <c r="M41" s="5">
        <v>0</v>
      </c>
      <c r="N41" s="5"/>
      <c r="O41" s="5">
        <v>0</v>
      </c>
      <c r="P41" s="5"/>
      <c r="Q41" s="5">
        <v>0</v>
      </c>
      <c r="R41" s="5"/>
      <c r="S41" s="5">
        <v>88</v>
      </c>
      <c r="T41" s="5"/>
      <c r="U41" s="5">
        <v>159</v>
      </c>
      <c r="V41" s="5"/>
      <c r="W41" s="5">
        <v>90</v>
      </c>
      <c r="X41" s="5"/>
      <c r="Y41" s="5">
        <v>0</v>
      </c>
      <c r="Z41" s="5"/>
      <c r="AA41" s="5">
        <v>0</v>
      </c>
      <c r="AB41" s="5"/>
      <c r="AC41" s="5">
        <v>77</v>
      </c>
      <c r="AD41" s="5"/>
      <c r="AE41" s="5">
        <v>0</v>
      </c>
      <c r="AF41" s="5"/>
      <c r="AG41" s="5">
        <v>0</v>
      </c>
      <c r="AH41" s="5"/>
      <c r="AI41" s="5">
        <v>0</v>
      </c>
      <c r="AJ41" s="5"/>
      <c r="AK41" s="5">
        <v>0</v>
      </c>
      <c r="AL41" s="5"/>
      <c r="AM41" s="25">
        <f t="shared" si="1"/>
        <v>489</v>
      </c>
      <c r="AN41" s="26"/>
      <c r="AO41" s="13">
        <v>27</v>
      </c>
      <c r="AP41" s="13">
        <f t="shared" ref="AP41:AP48" si="4">AO41*AM41</f>
        <v>13203</v>
      </c>
      <c r="AR41" s="10"/>
      <c r="AS41" s="18"/>
      <c r="AT41" s="1"/>
      <c r="AV41" s="10"/>
      <c r="AW41" s="18"/>
    </row>
    <row r="42" spans="1:49" ht="31.5" x14ac:dyDescent="0.25">
      <c r="A42" s="1" t="s">
        <v>44</v>
      </c>
      <c r="B42" s="24" t="s">
        <v>57</v>
      </c>
      <c r="C42" s="5">
        <v>29</v>
      </c>
      <c r="D42" s="5"/>
      <c r="E42" s="5">
        <v>57</v>
      </c>
      <c r="F42" s="5"/>
      <c r="G42" s="5">
        <v>109</v>
      </c>
      <c r="H42" s="5"/>
      <c r="I42" s="5">
        <v>0</v>
      </c>
      <c r="J42" s="5"/>
      <c r="K42" s="5">
        <v>18</v>
      </c>
      <c r="L42" s="5"/>
      <c r="M42" s="5">
        <v>71</v>
      </c>
      <c r="N42" s="5"/>
      <c r="O42" s="5">
        <v>0</v>
      </c>
      <c r="P42" s="5"/>
      <c r="Q42" s="5">
        <v>72</v>
      </c>
      <c r="R42" s="5"/>
      <c r="S42" s="5">
        <v>0</v>
      </c>
      <c r="T42" s="5"/>
      <c r="U42" s="5">
        <v>0</v>
      </c>
      <c r="V42" s="5"/>
      <c r="W42" s="5">
        <v>0</v>
      </c>
      <c r="X42" s="5"/>
      <c r="Y42" s="5">
        <v>60</v>
      </c>
      <c r="Z42" s="5"/>
      <c r="AA42" s="5">
        <v>111</v>
      </c>
      <c r="AB42" s="5"/>
      <c r="AC42" s="5">
        <v>0</v>
      </c>
      <c r="AD42" s="5"/>
      <c r="AE42" s="5">
        <v>0</v>
      </c>
      <c r="AF42" s="5"/>
      <c r="AG42" s="5">
        <v>9</v>
      </c>
      <c r="AH42" s="5"/>
      <c r="AI42" s="5">
        <v>10</v>
      </c>
      <c r="AJ42" s="5"/>
      <c r="AK42" s="5">
        <v>20</v>
      </c>
      <c r="AL42" s="5"/>
      <c r="AM42" s="25">
        <f t="shared" si="1"/>
        <v>566</v>
      </c>
      <c r="AN42" s="26"/>
      <c r="AO42" s="13">
        <v>30</v>
      </c>
      <c r="AP42" s="13">
        <f t="shared" si="4"/>
        <v>16980</v>
      </c>
      <c r="AR42" s="10"/>
      <c r="AS42" s="18"/>
      <c r="AT42" s="1"/>
      <c r="AV42" s="10"/>
      <c r="AW42" s="18"/>
    </row>
    <row r="43" spans="1:49" ht="31.5" x14ac:dyDescent="0.25">
      <c r="A43" s="1" t="s">
        <v>45</v>
      </c>
      <c r="B43" s="24" t="s">
        <v>61</v>
      </c>
      <c r="C43" s="5">
        <v>0</v>
      </c>
      <c r="D43" s="5"/>
      <c r="E43" s="5">
        <v>0</v>
      </c>
      <c r="F43" s="5"/>
      <c r="G43" s="5">
        <v>0</v>
      </c>
      <c r="H43" s="5"/>
      <c r="I43" s="5">
        <v>0</v>
      </c>
      <c r="J43" s="5"/>
      <c r="K43" s="5">
        <v>0</v>
      </c>
      <c r="L43" s="5"/>
      <c r="M43" s="5">
        <v>0</v>
      </c>
      <c r="N43" s="5"/>
      <c r="O43" s="5">
        <v>68</v>
      </c>
      <c r="P43" s="5"/>
      <c r="Q43" s="5">
        <v>0</v>
      </c>
      <c r="R43" s="5"/>
      <c r="S43" s="5">
        <v>0</v>
      </c>
      <c r="T43" s="5"/>
      <c r="U43" s="5">
        <v>0</v>
      </c>
      <c r="V43" s="5"/>
      <c r="W43" s="5">
        <v>0</v>
      </c>
      <c r="X43" s="5"/>
      <c r="Y43" s="5">
        <v>0</v>
      </c>
      <c r="Z43" s="5"/>
      <c r="AA43" s="5">
        <v>0</v>
      </c>
      <c r="AB43" s="5"/>
      <c r="AC43" s="5">
        <v>0</v>
      </c>
      <c r="AD43" s="5"/>
      <c r="AE43" s="5">
        <v>156</v>
      </c>
      <c r="AF43" s="5"/>
      <c r="AG43" s="5">
        <v>0</v>
      </c>
      <c r="AH43" s="5"/>
      <c r="AI43" s="5">
        <v>0</v>
      </c>
      <c r="AJ43" s="5"/>
      <c r="AK43" s="5">
        <v>0</v>
      </c>
      <c r="AL43" s="5"/>
      <c r="AM43" s="5">
        <f t="shared" si="1"/>
        <v>224</v>
      </c>
      <c r="AN43" s="26"/>
      <c r="AO43" s="13">
        <v>60</v>
      </c>
      <c r="AP43" s="13">
        <f t="shared" si="4"/>
        <v>13440</v>
      </c>
      <c r="AR43" s="10"/>
      <c r="AS43" s="18"/>
      <c r="AT43" s="1"/>
      <c r="AV43" s="10"/>
      <c r="AW43" s="18"/>
    </row>
    <row r="44" spans="1:49" ht="47.25" x14ac:dyDescent="0.25">
      <c r="A44" s="1" t="s">
        <v>46</v>
      </c>
      <c r="B44" s="24" t="s">
        <v>62</v>
      </c>
      <c r="C44" s="5">
        <v>36</v>
      </c>
      <c r="D44" s="5"/>
      <c r="E44" s="5">
        <v>34</v>
      </c>
      <c r="F44" s="5"/>
      <c r="G44" s="5">
        <v>0</v>
      </c>
      <c r="H44" s="5"/>
      <c r="I44" s="5">
        <v>0</v>
      </c>
      <c r="J44" s="5"/>
      <c r="K44" s="5">
        <v>29</v>
      </c>
      <c r="L44" s="5"/>
      <c r="M44" s="5">
        <v>0</v>
      </c>
      <c r="N44" s="5"/>
      <c r="O44" s="5">
        <v>0</v>
      </c>
      <c r="P44" s="5"/>
      <c r="Q44" s="5">
        <v>0</v>
      </c>
      <c r="R44" s="5"/>
      <c r="S44" s="5">
        <v>0</v>
      </c>
      <c r="T44" s="5"/>
      <c r="U44" s="5">
        <v>0</v>
      </c>
      <c r="V44" s="5"/>
      <c r="W44" s="5">
        <v>30</v>
      </c>
      <c r="X44" s="5"/>
      <c r="Y44" s="5">
        <v>0</v>
      </c>
      <c r="Z44" s="5"/>
      <c r="AA44" s="5">
        <v>0</v>
      </c>
      <c r="AB44" s="5"/>
      <c r="AC44" s="5">
        <v>0</v>
      </c>
      <c r="AD44" s="5"/>
      <c r="AE44" s="5">
        <v>0</v>
      </c>
      <c r="AF44" s="5"/>
      <c r="AG44" s="5">
        <v>0</v>
      </c>
      <c r="AH44" s="5"/>
      <c r="AI44" s="5">
        <v>0</v>
      </c>
      <c r="AJ44" s="5"/>
      <c r="AK44" s="5">
        <v>0</v>
      </c>
      <c r="AL44" s="5"/>
      <c r="AM44" s="5">
        <f t="shared" si="1"/>
        <v>129</v>
      </c>
      <c r="AN44" s="26"/>
      <c r="AO44" s="13">
        <v>135.07</v>
      </c>
      <c r="AP44" s="13">
        <f t="shared" si="4"/>
        <v>17424.03</v>
      </c>
      <c r="AR44" s="10"/>
      <c r="AS44" s="18"/>
      <c r="AT44" s="1"/>
      <c r="AV44" s="10"/>
      <c r="AW44" s="18"/>
    </row>
    <row r="45" spans="1:49" ht="31.5" x14ac:dyDescent="0.25">
      <c r="A45" s="1" t="s">
        <v>73</v>
      </c>
      <c r="B45" s="27" t="s">
        <v>99</v>
      </c>
      <c r="C45" s="5">
        <v>36</v>
      </c>
      <c r="D45" s="5"/>
      <c r="E45" s="5">
        <v>0</v>
      </c>
      <c r="F45" s="5"/>
      <c r="G45" s="5">
        <v>0</v>
      </c>
      <c r="H45" s="5"/>
      <c r="I45" s="5">
        <v>0</v>
      </c>
      <c r="J45" s="5"/>
      <c r="K45" s="5">
        <v>29</v>
      </c>
      <c r="L45" s="5"/>
      <c r="M45" s="5">
        <v>0</v>
      </c>
      <c r="N45" s="5"/>
      <c r="O45" s="5">
        <v>135</v>
      </c>
      <c r="P45" s="5"/>
      <c r="Q45" s="5">
        <v>0</v>
      </c>
      <c r="R45" s="5"/>
      <c r="S45" s="5">
        <v>0</v>
      </c>
      <c r="T45" s="5"/>
      <c r="U45" s="5">
        <v>0</v>
      </c>
      <c r="V45" s="5"/>
      <c r="W45" s="5">
        <v>0</v>
      </c>
      <c r="X45" s="5"/>
      <c r="Y45" s="5">
        <v>0</v>
      </c>
      <c r="Z45" s="5"/>
      <c r="AA45" s="5">
        <v>0</v>
      </c>
      <c r="AB45" s="5"/>
      <c r="AC45" s="5">
        <v>0</v>
      </c>
      <c r="AD45" s="5"/>
      <c r="AE45" s="5">
        <v>0</v>
      </c>
      <c r="AF45" s="5"/>
      <c r="AG45" s="5">
        <v>0</v>
      </c>
      <c r="AH45" s="5"/>
      <c r="AI45" s="5">
        <v>0</v>
      </c>
      <c r="AJ45" s="5"/>
      <c r="AK45" s="5">
        <v>0</v>
      </c>
      <c r="AL45" s="5"/>
      <c r="AM45" s="5">
        <f t="shared" si="1"/>
        <v>200</v>
      </c>
      <c r="AN45" s="26"/>
      <c r="AO45" s="13">
        <v>133.24</v>
      </c>
      <c r="AP45" s="13">
        <f>AO45*AM45</f>
        <v>26648</v>
      </c>
      <c r="AR45" s="10"/>
      <c r="AS45" s="18"/>
      <c r="AT45" s="1"/>
      <c r="AV45" s="10"/>
      <c r="AW45" s="18"/>
    </row>
    <row r="46" spans="1:49" ht="31.5" hidden="1" customHeight="1" x14ac:dyDescent="0.25">
      <c r="A46" s="1" t="s">
        <v>74</v>
      </c>
      <c r="B46" s="27" t="s">
        <v>100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26"/>
      <c r="AO46" s="13"/>
      <c r="AP46" s="13">
        <f>AO46*AM46</f>
        <v>0</v>
      </c>
      <c r="AR46" s="10"/>
      <c r="AS46" s="18"/>
      <c r="AT46" s="1"/>
      <c r="AV46" s="10"/>
      <c r="AW46" s="18"/>
    </row>
    <row r="47" spans="1:49" ht="51" customHeight="1" x14ac:dyDescent="0.25">
      <c r="A47" s="1" t="s">
        <v>74</v>
      </c>
      <c r="B47" s="24" t="s">
        <v>53</v>
      </c>
      <c r="C47" s="5">
        <v>132</v>
      </c>
      <c r="D47" s="5"/>
      <c r="E47" s="5">
        <v>84</v>
      </c>
      <c r="F47" s="5"/>
      <c r="G47" s="5">
        <v>98</v>
      </c>
      <c r="H47" s="5"/>
      <c r="I47" s="5">
        <v>112</v>
      </c>
      <c r="J47" s="5"/>
      <c r="K47" s="5">
        <v>72</v>
      </c>
      <c r="L47" s="5"/>
      <c r="M47" s="5">
        <v>66</v>
      </c>
      <c r="N47" s="5"/>
      <c r="O47" s="5">
        <v>177</v>
      </c>
      <c r="P47" s="5"/>
      <c r="Q47" s="5">
        <v>66</v>
      </c>
      <c r="R47" s="5"/>
      <c r="S47" s="5">
        <v>79</v>
      </c>
      <c r="T47" s="5"/>
      <c r="U47" s="5">
        <v>146</v>
      </c>
      <c r="V47" s="5"/>
      <c r="W47" s="5">
        <v>114</v>
      </c>
      <c r="X47" s="5"/>
      <c r="Y47" s="5">
        <v>50</v>
      </c>
      <c r="Z47" s="5"/>
      <c r="AA47" s="5">
        <v>93</v>
      </c>
      <c r="AB47" s="5"/>
      <c r="AC47" s="5">
        <v>76</v>
      </c>
      <c r="AD47" s="5"/>
      <c r="AE47" s="5">
        <v>145</v>
      </c>
      <c r="AF47" s="5"/>
      <c r="AG47" s="5">
        <v>9</v>
      </c>
      <c r="AH47" s="5"/>
      <c r="AI47" s="5">
        <v>10</v>
      </c>
      <c r="AJ47" s="5"/>
      <c r="AK47" s="5">
        <v>19</v>
      </c>
      <c r="AL47" s="5"/>
      <c r="AM47" s="5">
        <f t="shared" si="1"/>
        <v>1548</v>
      </c>
      <c r="AN47" s="26">
        <f>D47+F47+H47+J47+L47+N47+P47+R47+T47+V47+X47+Z47+AB47+AD47+AF47+AH47+AJ47+AL47</f>
        <v>0</v>
      </c>
      <c r="AO47" s="13">
        <v>37.83</v>
      </c>
      <c r="AP47" s="13">
        <f t="shared" si="4"/>
        <v>58560.84</v>
      </c>
      <c r="AR47" s="10"/>
      <c r="AS47" s="18"/>
      <c r="AT47" s="1"/>
      <c r="AV47" s="10"/>
      <c r="AW47" s="18"/>
    </row>
    <row r="48" spans="1:49" ht="31.5" hidden="1" x14ac:dyDescent="0.25">
      <c r="A48" s="1" t="s">
        <v>103</v>
      </c>
      <c r="B48" s="24" t="s">
        <v>66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26"/>
      <c r="AO48" s="13"/>
      <c r="AP48" s="13">
        <f t="shared" si="4"/>
        <v>0</v>
      </c>
      <c r="AR48" s="10"/>
      <c r="AS48" s="18"/>
      <c r="AT48" s="1"/>
      <c r="AV48" s="10"/>
      <c r="AW48" s="18"/>
    </row>
    <row r="49" spans="1:48" s="3" customFormat="1" x14ac:dyDescent="0.25">
      <c r="A49" s="2"/>
      <c r="B49" s="53" t="s">
        <v>54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29"/>
      <c r="AP49" s="29">
        <f>AP13+AP22+AP31+AP40</f>
        <v>765991.99</v>
      </c>
      <c r="AR49" s="12"/>
      <c r="AV49" s="12"/>
    </row>
    <row r="50" spans="1:48" ht="19.5" hidden="1" customHeight="1" x14ac:dyDescent="0.25">
      <c r="A50" s="4"/>
      <c r="B50" s="30"/>
      <c r="C50" s="31">
        <f>C14+C15+C16+C17+C18+C19+C20+C23+C24+C25+C26+C27+C28+C29+C32+C33+C34+C35+C36+C37+C38+C41+C42+C43+C44+C45+C47</f>
        <v>1569</v>
      </c>
      <c r="D50" s="31">
        <f t="shared" ref="D50:AN50" si="5">D14+D15+D16+D17+D18+D19+D20+D23+D24+D25+D26+D27+D28+D29+D32+D33+D34+D35+D36+D37+D38+D41+D42+D43+D44+D45+D47</f>
        <v>0</v>
      </c>
      <c r="E50" s="31">
        <f t="shared" si="5"/>
        <v>1031</v>
      </c>
      <c r="F50" s="31">
        <f t="shared" si="5"/>
        <v>0</v>
      </c>
      <c r="G50" s="31">
        <f t="shared" si="5"/>
        <v>1324</v>
      </c>
      <c r="H50" s="31">
        <f t="shared" si="5"/>
        <v>0</v>
      </c>
      <c r="I50" s="31">
        <f t="shared" si="5"/>
        <v>1412</v>
      </c>
      <c r="J50" s="31">
        <f t="shared" si="5"/>
        <v>0</v>
      </c>
      <c r="K50" s="31">
        <f t="shared" si="5"/>
        <v>715</v>
      </c>
      <c r="L50" s="31">
        <f t="shared" si="5"/>
        <v>0</v>
      </c>
      <c r="M50" s="31">
        <f t="shared" si="5"/>
        <v>590</v>
      </c>
      <c r="N50" s="31">
        <f t="shared" si="5"/>
        <v>0</v>
      </c>
      <c r="O50" s="31">
        <f t="shared" si="5"/>
        <v>2227</v>
      </c>
      <c r="P50" s="31">
        <f t="shared" si="5"/>
        <v>0</v>
      </c>
      <c r="Q50" s="31">
        <f t="shared" si="5"/>
        <v>636</v>
      </c>
      <c r="R50" s="31">
        <f t="shared" si="5"/>
        <v>0</v>
      </c>
      <c r="S50" s="31">
        <f t="shared" si="5"/>
        <v>1028</v>
      </c>
      <c r="T50" s="31">
        <f t="shared" si="5"/>
        <v>0</v>
      </c>
      <c r="U50" s="31">
        <f t="shared" si="5"/>
        <v>1725</v>
      </c>
      <c r="V50" s="31">
        <f t="shared" si="5"/>
        <v>0</v>
      </c>
      <c r="W50" s="31">
        <f t="shared" si="5"/>
        <v>1418</v>
      </c>
      <c r="X50" s="31">
        <f t="shared" si="5"/>
        <v>0</v>
      </c>
      <c r="Y50" s="31">
        <f t="shared" si="5"/>
        <v>694</v>
      </c>
      <c r="Z50" s="31">
        <f t="shared" si="5"/>
        <v>0</v>
      </c>
      <c r="AA50" s="31">
        <f t="shared" si="5"/>
        <v>915</v>
      </c>
      <c r="AB50" s="31">
        <f t="shared" si="5"/>
        <v>0</v>
      </c>
      <c r="AC50" s="31">
        <f t="shared" si="5"/>
        <v>884</v>
      </c>
      <c r="AD50" s="31">
        <f t="shared" si="5"/>
        <v>0</v>
      </c>
      <c r="AE50" s="31">
        <f t="shared" si="5"/>
        <v>1779</v>
      </c>
      <c r="AF50" s="31">
        <f t="shared" si="5"/>
        <v>0</v>
      </c>
      <c r="AG50" s="31">
        <f t="shared" si="5"/>
        <v>62</v>
      </c>
      <c r="AH50" s="31">
        <f t="shared" si="5"/>
        <v>0</v>
      </c>
      <c r="AI50" s="31">
        <f t="shared" si="5"/>
        <v>65</v>
      </c>
      <c r="AJ50" s="31">
        <f t="shared" si="5"/>
        <v>0</v>
      </c>
      <c r="AK50" s="31">
        <f t="shared" si="5"/>
        <v>177</v>
      </c>
      <c r="AL50" s="31">
        <f t="shared" si="5"/>
        <v>0</v>
      </c>
      <c r="AM50" s="31">
        <f t="shared" si="5"/>
        <v>18251</v>
      </c>
      <c r="AN50" s="31">
        <f t="shared" si="5"/>
        <v>0</v>
      </c>
      <c r="AO50" s="32"/>
      <c r="AP50" s="32">
        <f>AP49+M58</f>
        <v>782488.99</v>
      </c>
      <c r="AR50" s="10"/>
      <c r="AV50" s="10"/>
    </row>
    <row r="51" spans="1:48" ht="48" customHeight="1" x14ac:dyDescent="0.25">
      <c r="A51" s="1" t="s">
        <v>47</v>
      </c>
      <c r="B51" s="33" t="s">
        <v>75</v>
      </c>
      <c r="C51" s="55" t="s">
        <v>34</v>
      </c>
      <c r="D51" s="56"/>
      <c r="E51" s="6" t="s">
        <v>76</v>
      </c>
      <c r="F51" s="34"/>
      <c r="G51" s="51" t="s">
        <v>60</v>
      </c>
      <c r="H51" s="57"/>
      <c r="I51" s="58" t="s">
        <v>77</v>
      </c>
      <c r="J51" s="58"/>
      <c r="K51" s="58"/>
      <c r="M51" s="62" t="s">
        <v>78</v>
      </c>
      <c r="N51" s="63"/>
      <c r="O51" s="64"/>
      <c r="Q51" s="38" t="s">
        <v>93</v>
      </c>
      <c r="R51" s="39"/>
      <c r="S51" s="39" t="s">
        <v>94</v>
      </c>
      <c r="T51" s="39"/>
      <c r="U51" s="39" t="s">
        <v>95</v>
      </c>
      <c r="V51" s="39"/>
      <c r="W51" s="39" t="s">
        <v>96</v>
      </c>
      <c r="X51" s="39"/>
      <c r="Y51" s="39" t="s">
        <v>97</v>
      </c>
      <c r="Z51" s="39"/>
      <c r="AA51" s="39"/>
      <c r="AB51" s="39"/>
      <c r="AC51" s="39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22"/>
      <c r="AP51" s="22"/>
      <c r="AR51" s="10"/>
      <c r="AV51" s="10"/>
    </row>
    <row r="52" spans="1:48" ht="31.5" x14ac:dyDescent="0.25">
      <c r="A52" s="1" t="s">
        <v>79</v>
      </c>
      <c r="B52" s="8" t="s">
        <v>80</v>
      </c>
      <c r="C52" s="24">
        <v>15</v>
      </c>
      <c r="D52" s="24">
        <v>20</v>
      </c>
      <c r="E52" s="24">
        <v>15</v>
      </c>
      <c r="F52" s="24"/>
      <c r="G52" s="24">
        <f>C52+E52</f>
        <v>30</v>
      </c>
      <c r="H52" s="24"/>
      <c r="I52" s="47">
        <v>120</v>
      </c>
      <c r="J52" s="47"/>
      <c r="K52" s="47"/>
      <c r="M52" s="48">
        <f t="shared" ref="M52:M57" si="6">I52*G52</f>
        <v>3600</v>
      </c>
      <c r="N52" s="49"/>
      <c r="O52" s="50"/>
      <c r="Q52" s="38">
        <v>39</v>
      </c>
      <c r="R52" s="40"/>
      <c r="S52" s="40">
        <v>71</v>
      </c>
      <c r="T52" s="40"/>
      <c r="U52" s="41">
        <v>8520</v>
      </c>
      <c r="V52" s="40"/>
      <c r="W52" s="40">
        <f>U52/S52</f>
        <v>120</v>
      </c>
      <c r="X52" s="40"/>
      <c r="Y52" s="38">
        <f>I52-W52</f>
        <v>0</v>
      </c>
      <c r="Z52" s="40"/>
      <c r="AA52" s="40"/>
      <c r="AB52" s="40"/>
      <c r="AC52" s="40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22"/>
      <c r="AP52" s="22"/>
      <c r="AR52" s="10"/>
      <c r="AV52" s="10"/>
    </row>
    <row r="53" spans="1:48" ht="31.5" x14ac:dyDescent="0.25">
      <c r="A53" s="1" t="s">
        <v>81</v>
      </c>
      <c r="B53" s="9" t="s">
        <v>82</v>
      </c>
      <c r="C53" s="24">
        <v>15</v>
      </c>
      <c r="D53" s="24">
        <v>20</v>
      </c>
      <c r="E53" s="24">
        <v>15</v>
      </c>
      <c r="F53" s="24"/>
      <c r="G53" s="24">
        <f t="shared" ref="G53:G57" si="7">C53+E53</f>
        <v>30</v>
      </c>
      <c r="H53" s="24"/>
      <c r="I53" s="47">
        <v>40</v>
      </c>
      <c r="J53" s="47"/>
      <c r="K53" s="47"/>
      <c r="M53" s="48">
        <f t="shared" si="6"/>
        <v>1200</v>
      </c>
      <c r="N53" s="49"/>
      <c r="O53" s="50"/>
      <c r="Q53" s="38">
        <v>36</v>
      </c>
      <c r="R53" s="40"/>
      <c r="S53" s="40">
        <v>71</v>
      </c>
      <c r="T53" s="40"/>
      <c r="U53" s="41">
        <v>2840</v>
      </c>
      <c r="V53" s="40"/>
      <c r="W53" s="40">
        <f t="shared" ref="W53:W57" si="8">U53/S53</f>
        <v>40</v>
      </c>
      <c r="X53" s="40"/>
      <c r="Y53" s="38">
        <f t="shared" ref="Y53:Y57" si="9">I53-W53</f>
        <v>0</v>
      </c>
      <c r="Z53" s="40"/>
      <c r="AA53" s="40"/>
      <c r="AB53" s="40"/>
      <c r="AC53" s="40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22"/>
      <c r="AP53" s="22"/>
      <c r="AR53" s="10"/>
      <c r="AV53" s="10"/>
    </row>
    <row r="54" spans="1:48" ht="31.5" x14ac:dyDescent="0.25">
      <c r="A54" s="1" t="s">
        <v>83</v>
      </c>
      <c r="B54" s="9" t="s">
        <v>84</v>
      </c>
      <c r="C54" s="24">
        <v>15</v>
      </c>
      <c r="D54" s="24">
        <v>20</v>
      </c>
      <c r="E54" s="24">
        <v>15</v>
      </c>
      <c r="F54" s="24"/>
      <c r="G54" s="24">
        <f t="shared" si="7"/>
        <v>30</v>
      </c>
      <c r="H54" s="24"/>
      <c r="I54" s="47">
        <v>102.9</v>
      </c>
      <c r="J54" s="47"/>
      <c r="K54" s="47"/>
      <c r="M54" s="48">
        <f t="shared" si="6"/>
        <v>3087</v>
      </c>
      <c r="N54" s="49"/>
      <c r="O54" s="50"/>
      <c r="Q54" s="38">
        <v>37</v>
      </c>
      <c r="R54" s="40"/>
      <c r="S54" s="40">
        <v>71</v>
      </c>
      <c r="T54" s="40"/>
      <c r="U54" s="41">
        <v>7305.9</v>
      </c>
      <c r="V54" s="40"/>
      <c r="W54" s="40">
        <f t="shared" si="8"/>
        <v>102.89999999999999</v>
      </c>
      <c r="X54" s="40"/>
      <c r="Y54" s="38">
        <f t="shared" si="9"/>
        <v>0</v>
      </c>
      <c r="Z54" s="40"/>
      <c r="AA54" s="40"/>
      <c r="AB54" s="40"/>
      <c r="AC54" s="40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22"/>
      <c r="AP54" s="22"/>
      <c r="AR54" s="10"/>
      <c r="AV54" s="10"/>
    </row>
    <row r="55" spans="1:48" ht="31.5" x14ac:dyDescent="0.25">
      <c r="A55" s="1" t="s">
        <v>85</v>
      </c>
      <c r="B55" s="8" t="s">
        <v>86</v>
      </c>
      <c r="C55" s="24">
        <v>15</v>
      </c>
      <c r="D55" s="24">
        <v>20</v>
      </c>
      <c r="E55" s="24">
        <v>15</v>
      </c>
      <c r="F55" s="24"/>
      <c r="G55" s="24">
        <f t="shared" si="7"/>
        <v>30</v>
      </c>
      <c r="H55" s="24"/>
      <c r="I55" s="47">
        <v>125</v>
      </c>
      <c r="J55" s="47"/>
      <c r="K55" s="47"/>
      <c r="M55" s="48">
        <f t="shared" si="6"/>
        <v>3750</v>
      </c>
      <c r="N55" s="49"/>
      <c r="O55" s="50"/>
      <c r="Q55" s="38">
        <v>44</v>
      </c>
      <c r="R55" s="40"/>
      <c r="S55" s="40">
        <v>68</v>
      </c>
      <c r="T55" s="40"/>
      <c r="U55" s="41">
        <v>8500</v>
      </c>
      <c r="V55" s="40"/>
      <c r="W55" s="40">
        <f t="shared" si="8"/>
        <v>125</v>
      </c>
      <c r="X55" s="40"/>
      <c r="Y55" s="38">
        <f t="shared" si="9"/>
        <v>0</v>
      </c>
      <c r="Z55" s="40"/>
      <c r="AA55" s="40"/>
      <c r="AB55" s="40"/>
      <c r="AC55" s="40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22"/>
      <c r="AP55" s="22"/>
      <c r="AV55" s="10"/>
    </row>
    <row r="56" spans="1:48" ht="31.5" x14ac:dyDescent="0.25">
      <c r="A56" s="1" t="s">
        <v>87</v>
      </c>
      <c r="B56" s="8" t="s">
        <v>88</v>
      </c>
      <c r="C56" s="24">
        <v>15</v>
      </c>
      <c r="D56" s="24">
        <v>20</v>
      </c>
      <c r="E56" s="24">
        <v>15</v>
      </c>
      <c r="F56" s="24"/>
      <c r="G56" s="24">
        <f t="shared" si="7"/>
        <v>30</v>
      </c>
      <c r="H56" s="24"/>
      <c r="I56" s="47">
        <v>120</v>
      </c>
      <c r="J56" s="47"/>
      <c r="K56" s="47"/>
      <c r="M56" s="48">
        <f t="shared" si="6"/>
        <v>3600</v>
      </c>
      <c r="N56" s="49"/>
      <c r="O56" s="50"/>
      <c r="Q56" s="38">
        <v>46</v>
      </c>
      <c r="R56" s="40"/>
      <c r="S56" s="40">
        <v>66</v>
      </c>
      <c r="T56" s="40"/>
      <c r="U56" s="41">
        <v>7920</v>
      </c>
      <c r="V56" s="40"/>
      <c r="W56" s="40">
        <f t="shared" si="8"/>
        <v>120</v>
      </c>
      <c r="X56" s="40"/>
      <c r="Y56" s="38">
        <f t="shared" si="9"/>
        <v>0</v>
      </c>
      <c r="Z56" s="40"/>
      <c r="AA56" s="40"/>
      <c r="AB56" s="40"/>
      <c r="AC56" s="40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22"/>
      <c r="AP56" s="22"/>
      <c r="AV56" s="10"/>
    </row>
    <row r="57" spans="1:48" ht="31.5" x14ac:dyDescent="0.25">
      <c r="A57" s="1" t="s">
        <v>89</v>
      </c>
      <c r="B57" s="8" t="s">
        <v>90</v>
      </c>
      <c r="C57" s="24">
        <v>0</v>
      </c>
      <c r="D57" s="24">
        <v>20</v>
      </c>
      <c r="E57" s="24">
        <v>14</v>
      </c>
      <c r="F57" s="24"/>
      <c r="G57" s="24">
        <f t="shared" si="7"/>
        <v>14</v>
      </c>
      <c r="H57" s="24"/>
      <c r="I57" s="47">
        <v>90</v>
      </c>
      <c r="J57" s="47"/>
      <c r="K57" s="47"/>
      <c r="L57" s="44"/>
      <c r="M57" s="48">
        <f t="shared" si="6"/>
        <v>1260</v>
      </c>
      <c r="N57" s="49"/>
      <c r="O57" s="50"/>
      <c r="Q57" s="38">
        <v>50</v>
      </c>
      <c r="R57" s="40"/>
      <c r="S57" s="40">
        <v>52</v>
      </c>
      <c r="T57" s="40"/>
      <c r="U57" s="41">
        <v>4680</v>
      </c>
      <c r="V57" s="40"/>
      <c r="W57" s="40">
        <f t="shared" si="8"/>
        <v>90</v>
      </c>
      <c r="X57" s="40"/>
      <c r="Y57" s="38">
        <f t="shared" si="9"/>
        <v>0</v>
      </c>
      <c r="Z57" s="40"/>
      <c r="AA57" s="40"/>
      <c r="AB57" s="40"/>
      <c r="AC57" s="40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22"/>
      <c r="AP57" s="22"/>
      <c r="AV57" s="10"/>
    </row>
    <row r="58" spans="1:48" s="42" customFormat="1" x14ac:dyDescent="0.25">
      <c r="A58" s="1"/>
      <c r="B58" s="24" t="s">
        <v>105</v>
      </c>
      <c r="C58" s="45"/>
      <c r="D58" s="45"/>
      <c r="E58" s="45"/>
      <c r="F58" s="45"/>
      <c r="G58" s="45"/>
      <c r="H58" s="45">
        <f t="shared" ref="H58" si="10">H52+H53+H54+H55+H56+H57</f>
        <v>0</v>
      </c>
      <c r="I58" s="59"/>
      <c r="J58" s="59"/>
      <c r="K58" s="59"/>
      <c r="L58" s="5"/>
      <c r="M58" s="60">
        <f>M52+M53+M54+M55+M56+M57</f>
        <v>16497</v>
      </c>
      <c r="N58" s="60"/>
      <c r="O58" s="60"/>
      <c r="P58" s="21"/>
      <c r="Q58" s="21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22"/>
      <c r="AP58" s="22"/>
      <c r="AV58" s="43"/>
    </row>
    <row r="59" spans="1:48" s="18" customFormat="1" ht="51.75" customHeight="1" x14ac:dyDescent="0.25">
      <c r="A59" s="61" t="s">
        <v>104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30"/>
      <c r="AP59" s="30"/>
      <c r="AQ59" s="17"/>
      <c r="AR59" s="17"/>
      <c r="AS59" s="17"/>
      <c r="AT59" s="17"/>
      <c r="AV59" s="10"/>
    </row>
    <row r="60" spans="1:48" s="18" customFormat="1" x14ac:dyDescent="0.25">
      <c r="A60" s="1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16"/>
      <c r="AP60" s="16"/>
      <c r="AQ60" s="17"/>
      <c r="AR60" s="17"/>
      <c r="AS60" s="17"/>
      <c r="AT60" s="17"/>
      <c r="AV60" s="10"/>
    </row>
    <row r="61" spans="1:48" s="18" customFormat="1" x14ac:dyDescent="0.25">
      <c r="A61" s="17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16"/>
      <c r="AP61" s="16"/>
      <c r="AQ61" s="17">
        <f>AP49+M58</f>
        <v>782488.99</v>
      </c>
      <c r="AR61" s="17"/>
      <c r="AS61" s="17"/>
      <c r="AT61" s="17"/>
      <c r="AV61" s="10"/>
    </row>
    <row r="62" spans="1:48" s="18" customFormat="1" x14ac:dyDescent="0.25">
      <c r="A62" s="17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16"/>
      <c r="AP62" s="16"/>
      <c r="AQ62" s="17"/>
      <c r="AR62" s="17"/>
      <c r="AS62" s="17"/>
      <c r="AT62" s="17"/>
      <c r="AV62" s="10"/>
    </row>
    <row r="63" spans="1:48" s="18" customFormat="1" x14ac:dyDescent="0.25">
      <c r="A63" s="1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16"/>
      <c r="AP63" s="16"/>
      <c r="AQ63" s="17"/>
      <c r="AR63" s="17"/>
      <c r="AS63" s="17"/>
      <c r="AT63" s="17"/>
      <c r="AV63" s="10"/>
    </row>
    <row r="64" spans="1:48" s="18" customFormat="1" x14ac:dyDescent="0.25">
      <c r="A64" s="1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16"/>
      <c r="AP64" s="16"/>
      <c r="AQ64" s="17"/>
      <c r="AR64" s="17"/>
      <c r="AS64" s="17"/>
      <c r="AT64" s="17"/>
      <c r="AV64" s="10"/>
    </row>
    <row r="65" spans="1:48" s="18" customFormat="1" x14ac:dyDescent="0.25">
      <c r="A65" s="1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16"/>
      <c r="AP65" s="16"/>
      <c r="AQ65" s="17"/>
      <c r="AR65" s="17"/>
      <c r="AS65" s="17"/>
      <c r="AT65" s="17"/>
      <c r="AV65" s="10"/>
    </row>
    <row r="66" spans="1:48" s="18" customFormat="1" x14ac:dyDescent="0.25">
      <c r="A66" s="1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16"/>
      <c r="AP66" s="16"/>
      <c r="AQ66" s="17"/>
      <c r="AR66" s="17"/>
      <c r="AS66" s="17"/>
      <c r="AT66" s="17"/>
      <c r="AV66" s="10"/>
    </row>
    <row r="67" spans="1:48" s="18" customFormat="1" x14ac:dyDescent="0.25">
      <c r="A67" s="1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16"/>
      <c r="AP67" s="16"/>
      <c r="AQ67" s="17"/>
      <c r="AR67" s="17"/>
      <c r="AS67" s="17"/>
      <c r="AT67" s="17"/>
    </row>
    <row r="68" spans="1:48" s="18" customFormat="1" x14ac:dyDescent="0.25">
      <c r="A68" s="1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16"/>
      <c r="AP68" s="16"/>
      <c r="AQ68" s="17"/>
      <c r="AR68" s="17"/>
      <c r="AS68" s="17"/>
      <c r="AT68" s="17"/>
    </row>
    <row r="69" spans="1:48" s="18" customFormat="1" x14ac:dyDescent="0.25">
      <c r="A69" s="1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16"/>
      <c r="AP69" s="16"/>
      <c r="AQ69" s="17"/>
      <c r="AR69" s="17"/>
      <c r="AS69" s="17"/>
      <c r="AT69" s="17"/>
    </row>
    <row r="70" spans="1:48" s="18" customFormat="1" x14ac:dyDescent="0.25">
      <c r="A70" s="1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16"/>
      <c r="AP70" s="16"/>
      <c r="AQ70" s="17"/>
      <c r="AR70" s="17"/>
      <c r="AS70" s="17"/>
      <c r="AT70" s="17"/>
    </row>
    <row r="71" spans="1:48" s="18" customFormat="1" x14ac:dyDescent="0.25">
      <c r="A71" s="1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16"/>
      <c r="AP71" s="16"/>
      <c r="AQ71" s="17"/>
      <c r="AR71" s="17"/>
      <c r="AS71" s="17"/>
      <c r="AT71" s="17"/>
    </row>
    <row r="72" spans="1:48" s="18" customFormat="1" x14ac:dyDescent="0.25">
      <c r="A72" s="1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16"/>
      <c r="AP72" s="16"/>
      <c r="AQ72" s="17"/>
      <c r="AR72" s="17"/>
      <c r="AS72" s="17"/>
      <c r="AT72" s="17"/>
    </row>
    <row r="73" spans="1:48" s="18" customFormat="1" x14ac:dyDescent="0.25">
      <c r="A73" s="1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16"/>
      <c r="AP73" s="16"/>
      <c r="AQ73" s="17"/>
      <c r="AR73" s="17"/>
      <c r="AS73" s="17"/>
      <c r="AT73" s="17"/>
    </row>
    <row r="74" spans="1:48" s="18" customFormat="1" x14ac:dyDescent="0.25">
      <c r="A74" s="17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16"/>
      <c r="AP74" s="16"/>
      <c r="AQ74" s="17"/>
      <c r="AR74" s="17"/>
      <c r="AS74" s="17"/>
      <c r="AT74" s="17"/>
    </row>
    <row r="75" spans="1:48" s="18" customFormat="1" x14ac:dyDescent="0.25">
      <c r="A75" s="1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16"/>
      <c r="AP75" s="16"/>
      <c r="AQ75" s="17"/>
      <c r="AR75" s="17"/>
      <c r="AS75" s="17"/>
      <c r="AT75" s="17"/>
    </row>
    <row r="76" spans="1:48" s="18" customFormat="1" x14ac:dyDescent="0.25">
      <c r="A76" s="1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16"/>
      <c r="AP76" s="16"/>
      <c r="AQ76" s="17"/>
      <c r="AR76" s="17"/>
      <c r="AS76" s="17"/>
      <c r="AT76" s="17"/>
    </row>
    <row r="77" spans="1:48" s="18" customFormat="1" x14ac:dyDescent="0.25">
      <c r="A77" s="1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16"/>
      <c r="AP77" s="16"/>
      <c r="AQ77" s="17"/>
      <c r="AR77" s="17"/>
      <c r="AS77" s="17"/>
      <c r="AT77" s="17"/>
    </row>
    <row r="78" spans="1:48" s="18" customFormat="1" x14ac:dyDescent="0.25">
      <c r="A78" s="1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16"/>
      <c r="AP78" s="16"/>
      <c r="AQ78" s="17"/>
      <c r="AR78" s="17"/>
      <c r="AS78" s="17"/>
      <c r="AT78" s="17"/>
    </row>
    <row r="79" spans="1:48" s="18" customFormat="1" x14ac:dyDescent="0.25">
      <c r="A79" s="1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16"/>
      <c r="AP79" s="16"/>
      <c r="AQ79" s="17"/>
      <c r="AR79" s="17"/>
      <c r="AS79" s="17"/>
      <c r="AT79" s="17"/>
    </row>
    <row r="80" spans="1:48" s="18" customFormat="1" x14ac:dyDescent="0.25">
      <c r="A80" s="1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16"/>
      <c r="AP80" s="16"/>
      <c r="AQ80" s="17"/>
      <c r="AR80" s="17"/>
      <c r="AS80" s="17"/>
      <c r="AT80" s="17"/>
    </row>
    <row r="81" spans="1:46" s="18" customFormat="1" x14ac:dyDescent="0.25">
      <c r="A81" s="1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16"/>
      <c r="AP81" s="16"/>
      <c r="AQ81" s="17"/>
      <c r="AR81" s="17"/>
      <c r="AS81" s="17"/>
      <c r="AT81" s="17"/>
    </row>
    <row r="82" spans="1:46" s="18" customFormat="1" x14ac:dyDescent="0.25">
      <c r="A82" s="1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16"/>
      <c r="AP82" s="16"/>
      <c r="AQ82" s="17"/>
      <c r="AR82" s="17"/>
      <c r="AS82" s="17"/>
      <c r="AT82" s="17"/>
    </row>
    <row r="83" spans="1:46" s="18" customFormat="1" x14ac:dyDescent="0.25">
      <c r="A83" s="1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16"/>
      <c r="AP83" s="16"/>
      <c r="AQ83" s="17"/>
      <c r="AR83" s="17"/>
      <c r="AS83" s="17"/>
      <c r="AT83" s="17"/>
    </row>
    <row r="84" spans="1:46" s="18" customFormat="1" x14ac:dyDescent="0.25">
      <c r="A84" s="1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16"/>
      <c r="AP84" s="16"/>
      <c r="AQ84" s="17"/>
      <c r="AR84" s="17"/>
      <c r="AS84" s="17"/>
      <c r="AT84" s="17"/>
    </row>
    <row r="85" spans="1:46" s="18" customFormat="1" x14ac:dyDescent="0.25">
      <c r="A85" s="1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16"/>
      <c r="AP85" s="16"/>
      <c r="AQ85" s="17"/>
      <c r="AR85" s="17"/>
      <c r="AS85" s="17"/>
      <c r="AT85" s="17"/>
    </row>
    <row r="86" spans="1:46" s="18" customFormat="1" x14ac:dyDescent="0.25">
      <c r="A86" s="1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16"/>
      <c r="AP86" s="16"/>
      <c r="AQ86" s="17"/>
      <c r="AR86" s="17"/>
      <c r="AS86" s="17"/>
      <c r="AT86" s="17"/>
    </row>
    <row r="87" spans="1:46" s="18" customFormat="1" x14ac:dyDescent="0.25">
      <c r="A87" s="1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16"/>
      <c r="AP87" s="16"/>
      <c r="AQ87" s="17"/>
      <c r="AR87" s="17"/>
      <c r="AS87" s="17"/>
      <c r="AT87" s="17"/>
    </row>
    <row r="88" spans="1:46" s="18" customFormat="1" x14ac:dyDescent="0.25">
      <c r="A88" s="1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16"/>
      <c r="AP88" s="16"/>
      <c r="AQ88" s="17"/>
      <c r="AR88" s="17"/>
      <c r="AS88" s="17"/>
      <c r="AT88" s="17"/>
    </row>
    <row r="89" spans="1:46" s="18" customFormat="1" x14ac:dyDescent="0.25">
      <c r="A89" s="1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16"/>
      <c r="AP89" s="16"/>
      <c r="AQ89" s="17"/>
      <c r="AR89" s="17"/>
      <c r="AS89" s="17"/>
      <c r="AT89" s="17"/>
    </row>
    <row r="90" spans="1:46" s="18" customFormat="1" x14ac:dyDescent="0.25">
      <c r="A90" s="1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16"/>
      <c r="AP90" s="16"/>
      <c r="AQ90" s="17"/>
      <c r="AR90" s="17"/>
      <c r="AS90" s="17"/>
      <c r="AT90" s="17"/>
    </row>
    <row r="91" spans="1:46" s="18" customFormat="1" x14ac:dyDescent="0.25">
      <c r="A91" s="1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16"/>
      <c r="AP91" s="16"/>
      <c r="AQ91" s="17"/>
      <c r="AR91" s="17"/>
      <c r="AS91" s="17"/>
      <c r="AT91" s="17"/>
    </row>
    <row r="92" spans="1:46" s="18" customFormat="1" x14ac:dyDescent="0.25">
      <c r="A92" s="1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16"/>
      <c r="AP92" s="16"/>
      <c r="AQ92" s="17"/>
      <c r="AR92" s="17"/>
      <c r="AS92" s="17"/>
      <c r="AT92" s="17"/>
    </row>
    <row r="93" spans="1:46" s="18" customFormat="1" x14ac:dyDescent="0.25">
      <c r="A93" s="1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16"/>
      <c r="AP93" s="16"/>
      <c r="AQ93" s="17"/>
      <c r="AR93" s="17"/>
      <c r="AS93" s="17"/>
      <c r="AT93" s="17"/>
    </row>
    <row r="94" spans="1:46" s="18" customFormat="1" x14ac:dyDescent="0.25">
      <c r="A94" s="1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16"/>
      <c r="AP94" s="16"/>
      <c r="AQ94" s="17"/>
      <c r="AR94" s="17"/>
      <c r="AS94" s="17"/>
      <c r="AT94" s="17"/>
    </row>
    <row r="95" spans="1:46" s="18" customFormat="1" x14ac:dyDescent="0.25">
      <c r="A95" s="1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16"/>
      <c r="AP95" s="16"/>
      <c r="AQ95" s="17"/>
      <c r="AR95" s="17"/>
      <c r="AS95" s="17"/>
      <c r="AT95" s="17"/>
    </row>
    <row r="96" spans="1:46" s="18" customFormat="1" x14ac:dyDescent="0.25">
      <c r="A96" s="1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16"/>
      <c r="AP96" s="16"/>
      <c r="AQ96" s="17"/>
      <c r="AR96" s="17"/>
      <c r="AS96" s="17"/>
      <c r="AT96" s="17"/>
    </row>
    <row r="97" spans="1:46" s="18" customFormat="1" x14ac:dyDescent="0.25">
      <c r="A97" s="1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16"/>
      <c r="AP97" s="16"/>
      <c r="AQ97" s="17"/>
      <c r="AR97" s="17"/>
      <c r="AS97" s="17"/>
      <c r="AT97" s="17"/>
    </row>
    <row r="98" spans="1:46" s="18" customFormat="1" x14ac:dyDescent="0.25">
      <c r="A98" s="1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16"/>
      <c r="AP98" s="16"/>
      <c r="AQ98" s="17"/>
      <c r="AR98" s="17"/>
      <c r="AS98" s="17"/>
      <c r="AT98" s="17"/>
    </row>
    <row r="99" spans="1:46" s="18" customFormat="1" x14ac:dyDescent="0.25">
      <c r="A99" s="1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16"/>
      <c r="AP99" s="16"/>
      <c r="AQ99" s="17"/>
      <c r="AR99" s="17"/>
      <c r="AS99" s="17"/>
      <c r="AT99" s="17"/>
    </row>
    <row r="100" spans="1:46" s="18" customFormat="1" x14ac:dyDescent="0.25">
      <c r="A100" s="1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16"/>
      <c r="AP100" s="16"/>
      <c r="AQ100" s="17"/>
      <c r="AR100" s="17"/>
      <c r="AS100" s="17"/>
      <c r="AT100" s="17"/>
    </row>
    <row r="101" spans="1:46" s="18" customFormat="1" x14ac:dyDescent="0.25">
      <c r="A101" s="1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16"/>
      <c r="AP101" s="16"/>
      <c r="AQ101" s="17"/>
      <c r="AR101" s="17"/>
      <c r="AS101" s="17"/>
      <c r="AT101" s="17"/>
    </row>
    <row r="102" spans="1:46" s="18" customFormat="1" x14ac:dyDescent="0.25">
      <c r="A102" s="1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16"/>
      <c r="AP102" s="16"/>
      <c r="AQ102" s="17"/>
      <c r="AR102" s="17"/>
      <c r="AS102" s="17"/>
      <c r="AT102" s="17"/>
    </row>
    <row r="103" spans="1:46" s="18" customFormat="1" x14ac:dyDescent="0.25">
      <c r="A103" s="1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16"/>
      <c r="AP103" s="16"/>
      <c r="AQ103" s="17"/>
      <c r="AR103" s="17"/>
      <c r="AS103" s="17"/>
      <c r="AT103" s="17"/>
    </row>
    <row r="104" spans="1:46" s="18" customFormat="1" x14ac:dyDescent="0.25">
      <c r="A104" s="1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16"/>
      <c r="AP104" s="16"/>
      <c r="AQ104" s="17"/>
      <c r="AR104" s="17"/>
      <c r="AS104" s="17"/>
      <c r="AT104" s="17"/>
    </row>
    <row r="105" spans="1:46" s="18" customFormat="1" x14ac:dyDescent="0.25">
      <c r="A105" s="1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16"/>
      <c r="AP105" s="16"/>
      <c r="AQ105" s="17"/>
      <c r="AR105" s="17"/>
      <c r="AS105" s="17"/>
      <c r="AT105" s="17"/>
    </row>
    <row r="106" spans="1:46" s="18" customFormat="1" x14ac:dyDescent="0.25">
      <c r="A106" s="1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16"/>
      <c r="AP106" s="16"/>
      <c r="AQ106" s="17"/>
      <c r="AR106" s="17"/>
      <c r="AS106" s="17"/>
      <c r="AT106" s="17"/>
    </row>
    <row r="107" spans="1:46" s="18" customFormat="1" x14ac:dyDescent="0.25">
      <c r="A107" s="1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16"/>
      <c r="AP107" s="16"/>
      <c r="AQ107" s="17"/>
      <c r="AR107" s="17"/>
      <c r="AS107" s="17"/>
      <c r="AT107" s="17"/>
    </row>
    <row r="108" spans="1:46" s="18" customFormat="1" x14ac:dyDescent="0.25">
      <c r="A108" s="1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16"/>
      <c r="AP108" s="16"/>
      <c r="AQ108" s="17"/>
      <c r="AR108" s="17"/>
      <c r="AS108" s="17"/>
      <c r="AT108" s="17"/>
    </row>
  </sheetData>
  <mergeCells count="55">
    <mergeCell ref="A7:AN7"/>
    <mergeCell ref="A8:AN8"/>
    <mergeCell ref="A9:AN9"/>
    <mergeCell ref="A6:AN6"/>
    <mergeCell ref="A1:AN1"/>
    <mergeCell ref="A2:AN2"/>
    <mergeCell ref="A3:AN3"/>
    <mergeCell ref="A4:AN4"/>
    <mergeCell ref="A5:AN5"/>
    <mergeCell ref="U11:V11"/>
    <mergeCell ref="W11:X11"/>
    <mergeCell ref="Y11:Z11"/>
    <mergeCell ref="AK11:AL11"/>
    <mergeCell ref="AA11:AB11"/>
    <mergeCell ref="AC11:AD11"/>
    <mergeCell ref="AE11:AF11"/>
    <mergeCell ref="AG11:AH11"/>
    <mergeCell ref="AI11:AJ11"/>
    <mergeCell ref="M51:O51"/>
    <mergeCell ref="A11:A12"/>
    <mergeCell ref="B11:B12"/>
    <mergeCell ref="C11:D11"/>
    <mergeCell ref="E11:F11"/>
    <mergeCell ref="G11:H11"/>
    <mergeCell ref="I11:J11"/>
    <mergeCell ref="K11:L11"/>
    <mergeCell ref="M11:N11"/>
    <mergeCell ref="O11:P11"/>
    <mergeCell ref="B13:AN13"/>
    <mergeCell ref="B22:AN22"/>
    <mergeCell ref="B31:AN31"/>
    <mergeCell ref="AM11:AN11"/>
    <mergeCell ref="Q11:R11"/>
    <mergeCell ref="S11:T11"/>
    <mergeCell ref="I58:K58"/>
    <mergeCell ref="M58:O58"/>
    <mergeCell ref="A59:AN59"/>
    <mergeCell ref="I57:K57"/>
    <mergeCell ref="M57:O57"/>
    <mergeCell ref="A10:AP10"/>
    <mergeCell ref="I55:K55"/>
    <mergeCell ref="M55:O55"/>
    <mergeCell ref="I56:K56"/>
    <mergeCell ref="M56:O56"/>
    <mergeCell ref="I52:K52"/>
    <mergeCell ref="M52:O52"/>
    <mergeCell ref="I53:K53"/>
    <mergeCell ref="M53:O53"/>
    <mergeCell ref="I54:K54"/>
    <mergeCell ref="M54:O54"/>
    <mergeCell ref="B40:AN40"/>
    <mergeCell ref="B49:AN49"/>
    <mergeCell ref="C51:D51"/>
    <mergeCell ref="G51:H51"/>
    <mergeCell ref="I51:K51"/>
  </mergeCells>
  <pageMargins left="0.23622047244094491" right="0.23622047244094491" top="0.35433070866141736" bottom="0.35433070866141736" header="0.31496062992125984" footer="0.31496062992125984"/>
  <pageSetup paperSize="9" scale="65" orientation="landscape" r:id="rId1"/>
  <rowBreaks count="1" manualBreakCount="1">
    <brk id="30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Смета по тетр. 2022</vt:lpstr>
      <vt:lpstr>'Смета по тетр. 2022'!Область_печати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Кирсанова</dc:creator>
  <cp:lastModifiedBy>USER</cp:lastModifiedBy>
  <cp:lastPrinted>2022-02-15T14:52:23Z</cp:lastPrinted>
  <dcterms:created xsi:type="dcterms:W3CDTF">2020-05-18T08:47:23Z</dcterms:created>
  <dcterms:modified xsi:type="dcterms:W3CDTF">2022-02-16T07:03:19Z</dcterms:modified>
</cp:coreProperties>
</file>