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Смета по тетр. 2022" sheetId="7" r:id="rId1"/>
  </sheets>
  <definedNames>
    <definedName name="_xlnm.Print_Area" localSheetId="0">'Смета по тетр. 2022'!$A$1:$AP$62</definedName>
  </definedNames>
  <calcPr calcId="145621"/>
</workbook>
</file>

<file path=xl/calcChain.xml><?xml version="1.0" encoding="utf-8"?>
<calcChain xmlns="http://schemas.openxmlformats.org/spreadsheetml/2006/main">
  <c r="M61" i="7" l="1"/>
  <c r="AR51" i="7" l="1"/>
  <c r="AP41" i="7" l="1"/>
  <c r="AP32" i="7" l="1"/>
  <c r="AP14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C52" i="7"/>
  <c r="AN45" i="7"/>
  <c r="AM36" i="7"/>
  <c r="AM46" i="7" l="1"/>
  <c r="AM45" i="7"/>
  <c r="AM44" i="7"/>
  <c r="AM43" i="7"/>
  <c r="AM42" i="7"/>
  <c r="AM47" i="7" l="1"/>
  <c r="AP49" i="7" l="1"/>
  <c r="AM34" i="7" l="1"/>
  <c r="AM33" i="7"/>
  <c r="AM29" i="7"/>
  <c r="AM38" i="7"/>
  <c r="H60" i="7"/>
  <c r="F60" i="7"/>
  <c r="E60" i="7"/>
  <c r="D60" i="7"/>
  <c r="C60" i="7"/>
  <c r="G59" i="7"/>
  <c r="M59" i="7" s="1"/>
  <c r="G58" i="7"/>
  <c r="M58" i="7" s="1"/>
  <c r="G57" i="7"/>
  <c r="M57" i="7" s="1"/>
  <c r="G56" i="7"/>
  <c r="M56" i="7" s="1"/>
  <c r="G55" i="7"/>
  <c r="M55" i="7" s="1"/>
  <c r="G54" i="7"/>
  <c r="M54" i="7" s="1"/>
  <c r="AN48" i="7"/>
  <c r="AM48" i="7"/>
  <c r="AP40" i="7"/>
  <c r="AN39" i="7"/>
  <c r="AM39" i="7"/>
  <c r="AM37" i="7"/>
  <c r="AM35" i="7"/>
  <c r="AP31" i="7"/>
  <c r="AN30" i="7"/>
  <c r="AM30" i="7"/>
  <c r="AM28" i="7"/>
  <c r="AM27" i="7"/>
  <c r="AM26" i="7"/>
  <c r="AM25" i="7"/>
  <c r="AM24" i="7"/>
  <c r="AP22" i="7"/>
  <c r="AN21" i="7"/>
  <c r="AM21" i="7"/>
  <c r="AM20" i="7"/>
  <c r="AM19" i="7"/>
  <c r="AM18" i="7"/>
  <c r="AM17" i="7"/>
  <c r="AM16" i="7"/>
  <c r="AN15" i="7"/>
  <c r="AM15" i="7"/>
  <c r="AM52" i="7" l="1"/>
  <c r="AN52" i="7"/>
  <c r="AP23" i="7"/>
  <c r="M60" i="7"/>
  <c r="G60" i="7"/>
  <c r="AP50" i="7" l="1"/>
  <c r="AP52" i="7" s="1"/>
</calcChain>
</file>

<file path=xl/sharedStrings.xml><?xml version="1.0" encoding="utf-8"?>
<sst xmlns="http://schemas.openxmlformats.org/spreadsheetml/2006/main" count="171" uniqueCount="106">
  <si>
    <t xml:space="preserve">к Решению Тираспольского городского </t>
  </si>
  <si>
    <t>Совета народных депутатов</t>
  </si>
  <si>
    <t>№ п/п</t>
  </si>
  <si>
    <t>3.1.</t>
  </si>
  <si>
    <t>3.2.</t>
  </si>
  <si>
    <t>3.3.</t>
  </si>
  <si>
    <t>3.4.</t>
  </si>
  <si>
    <t>Перечень учебной литературы для 1 класса начальной школы</t>
  </si>
  <si>
    <t>2.1.</t>
  </si>
  <si>
    <t>2.2.</t>
  </si>
  <si>
    <t>Перечень учебной литературы для 2 класса начальной школы</t>
  </si>
  <si>
    <t>2.3.</t>
  </si>
  <si>
    <t>Перечень учебной литературы для 3 класса начальной школы</t>
  </si>
  <si>
    <t>2.4.</t>
  </si>
  <si>
    <t>Перечень учебной литературы для 4 класса начальной школы</t>
  </si>
  <si>
    <t>1.1.</t>
  </si>
  <si>
    <t>1.2.</t>
  </si>
  <si>
    <t>1.3.</t>
  </si>
  <si>
    <t>ТГ-МГ</t>
  </si>
  <si>
    <t>ТСШ № 2</t>
  </si>
  <si>
    <t>ТСШ № 3</t>
  </si>
  <si>
    <t>ТСШ № 5</t>
  </si>
  <si>
    <t>ТСШ № 7</t>
  </si>
  <si>
    <t>ТСШ № 8</t>
  </si>
  <si>
    <t>ТСШ № 9</t>
  </si>
  <si>
    <t>ТСШ № 10</t>
  </si>
  <si>
    <t>ТСШ № 11</t>
  </si>
  <si>
    <t>ТСШ № 12</t>
  </si>
  <si>
    <t>ТСШ № 14</t>
  </si>
  <si>
    <t>ТСШ № 15</t>
  </si>
  <si>
    <t>ТСШ № 16</t>
  </si>
  <si>
    <t>ТСШ № 17</t>
  </si>
  <si>
    <t>ТСШ № 18</t>
  </si>
  <si>
    <t>МСКОУ № 2</t>
  </si>
  <si>
    <t>МСКОУ № 44</t>
  </si>
  <si>
    <t>КСШ</t>
  </si>
  <si>
    <t>1.</t>
  </si>
  <si>
    <t>1.4.</t>
  </si>
  <si>
    <t>1.5.</t>
  </si>
  <si>
    <t>2.</t>
  </si>
  <si>
    <t>3.</t>
  </si>
  <si>
    <t>4.</t>
  </si>
  <si>
    <t>4.1.</t>
  </si>
  <si>
    <t>4.2.</t>
  </si>
  <si>
    <t>4.3.</t>
  </si>
  <si>
    <t>4.4.</t>
  </si>
  <si>
    <t>5.</t>
  </si>
  <si>
    <t xml:space="preserve">Наименование </t>
  </si>
  <si>
    <t>Я пишу. Рабочая тетрадь по письму (в 4-х частях) В.В. Улитко, Тирасполь: ГОУ ДПО «ИРОиПК»</t>
  </si>
  <si>
    <t>Рабочая тетрадь по математике (по выбору учителя) (в 2-х частях) Н.Б. Истомина, Ассоциация ХХI век </t>
  </si>
  <si>
    <t>Рабочая тетрадь по математике (по выбору учителя) (в 2-х частях) М.И. Моро, М.: Просвещение</t>
  </si>
  <si>
    <t>Окружающий мир. Рабочая тетрадь (по выбору учителя) (в 2-х частях) В.Н. Иванова, Тирасполь: ГОУ ДПО «ИРОиПК»</t>
  </si>
  <si>
    <t>Окружающий мир. Рабочая тетрадь (по выбору учителя) (в 2-х частях) А.А. Плешаков, М.: Просвещение</t>
  </si>
  <si>
    <t>ВСЕГО:</t>
  </si>
  <si>
    <t>Окружающий мир. Рабочая тетрадь  (в 2-х частях) А.А. Плешаков, М.: Просвещение</t>
  </si>
  <si>
    <t>Рабочая тетрадь по математике (в 2-х частях) М.И. Моро, М.: Просвещение</t>
  </si>
  <si>
    <t xml:space="preserve">план </t>
  </si>
  <si>
    <t>факт</t>
  </si>
  <si>
    <t xml:space="preserve">Итого кол-во, шт. </t>
  </si>
  <si>
    <t>Рабочая тетрадь по математике к учебнику М.И.Моро (в 2-х частях) С.Ю.Кремнева, М.: Экзамен</t>
  </si>
  <si>
    <t>Рабочая тетрадь по математике (в 4-х частях) Б.Г.Гейдман, М.: Издательство МЦНМО "Русское слово"</t>
  </si>
  <si>
    <t>1.6.</t>
  </si>
  <si>
    <t>1.7.</t>
  </si>
  <si>
    <t>1.8.</t>
  </si>
  <si>
    <t>Литературное чтение (1 часть) Бойкина М.В., Виноградская Л.А., М.: Просвещение</t>
  </si>
  <si>
    <t>2.5.</t>
  </si>
  <si>
    <t>2.6.</t>
  </si>
  <si>
    <t>3.5.</t>
  </si>
  <si>
    <t>3.6.</t>
  </si>
  <si>
    <t>4.5.</t>
  </si>
  <si>
    <t>4.6.</t>
  </si>
  <si>
    <t>Специальные образовательные учреждения VIII вида</t>
  </si>
  <si>
    <t>С(К)ОШ-И</t>
  </si>
  <si>
    <t>цена за ед., руб.</t>
  </si>
  <si>
    <t>сумма, руб.</t>
  </si>
  <si>
    <t>5.1.</t>
  </si>
  <si>
    <t>Рабочая тетрадь по математике, 1 класс (в 2-х частях) Алышева Т.В., М.: Просвещение</t>
  </si>
  <si>
    <t>5.2.</t>
  </si>
  <si>
    <t>Тетрадь по обучению грамоте, 1 класс (1 часть) Воронкова В.В., М.: Просвещение</t>
  </si>
  <si>
    <t>5.3.</t>
  </si>
  <si>
    <t>Пропись, 1 класс (в 3-х частях) Аксенова А.К., Комарова С.В., М.: Просвещение</t>
  </si>
  <si>
    <t>5.4.</t>
  </si>
  <si>
    <t>Рабочая тетрадь по математике, 2 класс (в 2-х частях) Алышева Т.В., М.: Просвещение</t>
  </si>
  <si>
    <t>5.5.</t>
  </si>
  <si>
    <t>Рабочая тетрадь по математике, 3 класс (в 2-х частях) Алышева Т.В., М.:Просвещение</t>
  </si>
  <si>
    <t>5.6.</t>
  </si>
  <si>
    <t>Рабочая тетрадь по математике, 4 класс (в 2-х частях) Перова М.Н., М.:Просвещение</t>
  </si>
  <si>
    <t>Цена за ед., руб.*</t>
  </si>
  <si>
    <t>Сумма, руб.*</t>
  </si>
  <si>
    <t>план</t>
  </si>
  <si>
    <t>Рабочая тетрадь по математике (в 3-х частях) Л.Г.Петерсон, ООО "Бином"</t>
  </si>
  <si>
    <t>Смета расходов к Программе развития и стимулирования г. Тирасполь на 2022 год по направлению "Обеспечение рабочими тетрадями учащихся 1-4 классов".</t>
  </si>
  <si>
    <t>2.8.</t>
  </si>
  <si>
    <t>3.8.</t>
  </si>
  <si>
    <t>4.8.</t>
  </si>
  <si>
    <t>Rainbow English.Рабочая тетрадь по английскому языку (1 часть) Афанасьева О.В., Михеева И.В., Дрофа</t>
  </si>
  <si>
    <t>И.о.начальника МУ "УНО г. Тирасполь"                                                                                               Л.В. Лысак</t>
  </si>
  <si>
    <t>от 6 февраля 2022 г. № 3</t>
  </si>
  <si>
    <t>Резерв</t>
  </si>
  <si>
    <t>ИТОГО:</t>
  </si>
  <si>
    <t>Приложение № 1</t>
  </si>
  <si>
    <t xml:space="preserve">к Приложению 16 </t>
  </si>
  <si>
    <t>от "17" февраля 2022 г. № 2</t>
  </si>
  <si>
    <t xml:space="preserve">* -в смете указана цена за единицу товара согласно Протокола №1/2 от 05.07.2022 г.,  № 01-07/117 от 14.07.2022 г. открытого аукциона на право заключения контракта на закупку рабочих тетрадей для учащихся 1- 4 классов.
</t>
  </si>
  <si>
    <t>Приложение № 18</t>
  </si>
  <si>
    <t>№ 61 от 4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</si>
</sst>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_-* #,##0.0000\ _₽_-;\-* #,##0.00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9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14"/>
  <sheetViews>
    <sheetView tabSelected="1" view="pageBreakPreview" zoomScale="60" zoomScaleNormal="70" workbookViewId="0">
      <pane xSplit="3" ySplit="13" topLeftCell="E18" activePane="bottomRight" state="frozen"/>
      <selection activeCell="A10" sqref="A10"/>
      <selection pane="topRight" activeCell="D10" sqref="D10"/>
      <selection pane="bottomLeft" activeCell="A14" sqref="A14"/>
      <selection pane="bottomRight" activeCell="AU19" sqref="AU19"/>
    </sheetView>
  </sheetViews>
  <sheetFormatPr defaultColWidth="9.140625" defaultRowHeight="15.75" x14ac:dyDescent="0.25"/>
  <cols>
    <col min="1" max="1" width="7.28515625" style="17" customWidth="1"/>
    <col min="2" max="2" width="56.28515625" style="14" customWidth="1"/>
    <col min="3" max="3" width="5.7109375" style="14" customWidth="1"/>
    <col min="4" max="4" width="5.7109375" style="14" hidden="1" customWidth="1"/>
    <col min="5" max="5" width="5.7109375" style="14" customWidth="1"/>
    <col min="6" max="6" width="5.7109375" style="14" hidden="1" customWidth="1"/>
    <col min="7" max="7" width="5.7109375" style="14" customWidth="1"/>
    <col min="8" max="8" width="5.7109375" style="14" hidden="1" customWidth="1"/>
    <col min="9" max="9" width="6.85546875" style="14" customWidth="1"/>
    <col min="10" max="10" width="5.7109375" style="14" hidden="1" customWidth="1"/>
    <col min="11" max="11" width="5.7109375" style="14" customWidth="1"/>
    <col min="12" max="12" width="5.7109375" style="14" hidden="1" customWidth="1"/>
    <col min="13" max="13" width="5.7109375" style="14" customWidth="1"/>
    <col min="14" max="14" width="5.7109375" style="14" hidden="1" customWidth="1"/>
    <col min="15" max="15" width="6.85546875" style="14" customWidth="1"/>
    <col min="16" max="16" width="5.7109375" style="14" hidden="1" customWidth="1"/>
    <col min="17" max="17" width="5.7109375" style="14" customWidth="1"/>
    <col min="18" max="18" width="5.7109375" style="14" hidden="1" customWidth="1"/>
    <col min="19" max="19" width="5.7109375" style="14" customWidth="1"/>
    <col min="20" max="20" width="5.7109375" style="14" hidden="1" customWidth="1"/>
    <col min="21" max="21" width="5.7109375" style="14" customWidth="1"/>
    <col min="22" max="22" width="5.7109375" style="14" hidden="1" customWidth="1"/>
    <col min="23" max="23" width="5.7109375" style="14" customWidth="1"/>
    <col min="24" max="24" width="5.7109375" style="14" hidden="1" customWidth="1"/>
    <col min="25" max="25" width="5.7109375" style="14" customWidth="1"/>
    <col min="26" max="26" width="5.7109375" style="14" hidden="1" customWidth="1"/>
    <col min="27" max="27" width="5.7109375" style="14" customWidth="1"/>
    <col min="28" max="28" width="5.7109375" style="14" hidden="1" customWidth="1"/>
    <col min="29" max="29" width="5.7109375" style="14" customWidth="1"/>
    <col min="30" max="30" width="5.7109375" style="14" hidden="1" customWidth="1"/>
    <col min="31" max="31" width="5.7109375" style="14" customWidth="1"/>
    <col min="32" max="32" width="2.42578125" style="14" hidden="1" customWidth="1"/>
    <col min="33" max="33" width="5.7109375" style="14" customWidth="1"/>
    <col min="34" max="34" width="5.7109375" style="14" hidden="1" customWidth="1"/>
    <col min="35" max="35" width="5.7109375" style="14" customWidth="1"/>
    <col min="36" max="36" width="5.7109375" style="14" hidden="1" customWidth="1"/>
    <col min="37" max="37" width="5.7109375" style="14" customWidth="1"/>
    <col min="38" max="38" width="5.7109375" style="14" hidden="1" customWidth="1"/>
    <col min="39" max="39" width="6.7109375" style="14" customWidth="1"/>
    <col min="40" max="40" width="6.7109375" style="14" hidden="1" customWidth="1"/>
    <col min="41" max="42" width="11.7109375" style="16" customWidth="1"/>
    <col min="43" max="43" width="9.140625" style="17"/>
    <col min="44" max="44" width="16.28515625" style="17" bestFit="1" customWidth="1"/>
    <col min="45" max="45" width="11.28515625" style="17" bestFit="1" customWidth="1"/>
    <col min="46" max="46" width="17.140625" style="17" hidden="1" customWidth="1"/>
    <col min="47" max="47" width="9.140625" style="17"/>
    <col min="48" max="48" width="10.7109375" style="17" bestFit="1" customWidth="1"/>
    <col min="49" max="49" width="11.28515625" style="17" bestFit="1" customWidth="1"/>
    <col min="50" max="16384" width="9.140625" style="17"/>
  </cols>
  <sheetData>
    <row r="1" spans="1:51" x14ac:dyDescent="0.25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20"/>
      <c r="AP1" s="20"/>
    </row>
    <row r="2" spans="1:5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20"/>
      <c r="AP2" s="20"/>
    </row>
    <row r="3" spans="1:5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20"/>
      <c r="AP3" s="20"/>
    </row>
    <row r="4" spans="1:51" x14ac:dyDescent="0.25">
      <c r="A4" s="95" t="s">
        <v>105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20"/>
      <c r="AP4" s="20"/>
    </row>
    <row r="5" spans="1:51" x14ac:dyDescent="0.25">
      <c r="A5" s="95" t="s">
        <v>100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20"/>
      <c r="AP5" s="20"/>
    </row>
    <row r="6" spans="1:51" x14ac:dyDescent="0.25">
      <c r="A6" s="95" t="s">
        <v>101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20"/>
      <c r="AP6" s="20"/>
    </row>
    <row r="7" spans="1:51" x14ac:dyDescent="0.25">
      <c r="A7" s="95" t="s">
        <v>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20"/>
      <c r="AP7" s="20"/>
    </row>
    <row r="8" spans="1:51" x14ac:dyDescent="0.25">
      <c r="A8" s="95" t="s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20"/>
      <c r="AP8" s="20"/>
    </row>
    <row r="9" spans="1:51" hidden="1" x14ac:dyDescent="0.25">
      <c r="A9" s="95" t="s">
        <v>97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20"/>
      <c r="AP9" s="20"/>
    </row>
    <row r="10" spans="1:51" ht="27" customHeight="1" x14ac:dyDescent="0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65" t="s">
        <v>102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20"/>
      <c r="AO10" s="20"/>
      <c r="AP10" s="20"/>
    </row>
    <row r="11" spans="1:51" ht="36.75" customHeight="1" x14ac:dyDescent="0.2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</row>
    <row r="12" spans="1:51" ht="60" customHeight="1" x14ac:dyDescent="0.25">
      <c r="A12" s="89" t="s">
        <v>2</v>
      </c>
      <c r="B12" s="91" t="s">
        <v>47</v>
      </c>
      <c r="C12" s="81" t="s">
        <v>19</v>
      </c>
      <c r="D12" s="82"/>
      <c r="E12" s="81" t="s">
        <v>20</v>
      </c>
      <c r="F12" s="82"/>
      <c r="G12" s="81" t="s">
        <v>21</v>
      </c>
      <c r="H12" s="82"/>
      <c r="I12" s="81" t="s">
        <v>18</v>
      </c>
      <c r="J12" s="82"/>
      <c r="K12" s="81" t="s">
        <v>22</v>
      </c>
      <c r="L12" s="82"/>
      <c r="M12" s="81" t="s">
        <v>23</v>
      </c>
      <c r="N12" s="82"/>
      <c r="O12" s="81" t="s">
        <v>24</v>
      </c>
      <c r="P12" s="82"/>
      <c r="Q12" s="81" t="s">
        <v>25</v>
      </c>
      <c r="R12" s="82"/>
      <c r="S12" s="81" t="s">
        <v>26</v>
      </c>
      <c r="T12" s="82"/>
      <c r="U12" s="81" t="s">
        <v>27</v>
      </c>
      <c r="V12" s="82"/>
      <c r="W12" s="81" t="s">
        <v>28</v>
      </c>
      <c r="X12" s="82"/>
      <c r="Y12" s="81" t="s">
        <v>29</v>
      </c>
      <c r="Z12" s="82"/>
      <c r="AA12" s="81" t="s">
        <v>30</v>
      </c>
      <c r="AB12" s="82"/>
      <c r="AC12" s="81" t="s">
        <v>31</v>
      </c>
      <c r="AD12" s="82"/>
      <c r="AE12" s="81" t="s">
        <v>32</v>
      </c>
      <c r="AF12" s="82"/>
      <c r="AG12" s="81" t="s">
        <v>35</v>
      </c>
      <c r="AH12" s="82"/>
      <c r="AI12" s="93" t="s">
        <v>33</v>
      </c>
      <c r="AJ12" s="94"/>
      <c r="AK12" s="93" t="s">
        <v>34</v>
      </c>
      <c r="AL12" s="94"/>
      <c r="AM12" s="83" t="s">
        <v>58</v>
      </c>
      <c r="AN12" s="84"/>
      <c r="AO12" s="21" t="s">
        <v>87</v>
      </c>
      <c r="AP12" s="13" t="s">
        <v>88</v>
      </c>
      <c r="AT12" s="1"/>
      <c r="AU12" s="7"/>
      <c r="AV12" s="7"/>
      <c r="AW12" s="7"/>
      <c r="AX12" s="7"/>
      <c r="AY12" s="7"/>
    </row>
    <row r="13" spans="1:51" ht="63" hidden="1" x14ac:dyDescent="0.25">
      <c r="A13" s="90"/>
      <c r="B13" s="92"/>
      <c r="C13" s="5" t="s">
        <v>56</v>
      </c>
      <c r="D13" s="5" t="s">
        <v>57</v>
      </c>
      <c r="E13" s="5" t="s">
        <v>56</v>
      </c>
      <c r="F13" s="5" t="s">
        <v>57</v>
      </c>
      <c r="G13" s="5" t="s">
        <v>56</v>
      </c>
      <c r="H13" s="5" t="s">
        <v>57</v>
      </c>
      <c r="I13" s="5" t="s">
        <v>56</v>
      </c>
      <c r="J13" s="5" t="s">
        <v>57</v>
      </c>
      <c r="K13" s="5" t="s">
        <v>56</v>
      </c>
      <c r="L13" s="5" t="s">
        <v>57</v>
      </c>
      <c r="M13" s="5" t="s">
        <v>56</v>
      </c>
      <c r="N13" s="5" t="s">
        <v>57</v>
      </c>
      <c r="O13" s="5" t="s">
        <v>56</v>
      </c>
      <c r="P13" s="5" t="s">
        <v>57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56</v>
      </c>
      <c r="V13" s="5" t="s">
        <v>57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56</v>
      </c>
      <c r="AD13" s="5" t="s">
        <v>57</v>
      </c>
      <c r="AE13" s="5" t="s">
        <v>56</v>
      </c>
      <c r="AF13" s="5" t="s">
        <v>57</v>
      </c>
      <c r="AG13" s="5" t="s">
        <v>56</v>
      </c>
      <c r="AH13" s="5" t="s">
        <v>57</v>
      </c>
      <c r="AI13" s="5" t="s">
        <v>56</v>
      </c>
      <c r="AJ13" s="5" t="s">
        <v>57</v>
      </c>
      <c r="AK13" s="5" t="s">
        <v>56</v>
      </c>
      <c r="AL13" s="5" t="s">
        <v>57</v>
      </c>
      <c r="AM13" s="5" t="s">
        <v>56</v>
      </c>
      <c r="AN13" s="5" t="s">
        <v>57</v>
      </c>
      <c r="AO13" s="22" t="s">
        <v>89</v>
      </c>
      <c r="AP13" s="22" t="s">
        <v>89</v>
      </c>
      <c r="AT13" s="1"/>
    </row>
    <row r="14" spans="1:51" ht="30.75" customHeight="1" x14ac:dyDescent="0.25">
      <c r="A14" s="1" t="s">
        <v>36</v>
      </c>
      <c r="B14" s="43" t="s">
        <v>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23"/>
      <c r="AP14" s="49">
        <f>AP15+AP16+AP17+AP18+AP19+AP20+AP21</f>
        <v>210686.8</v>
      </c>
      <c r="AT14" s="1"/>
    </row>
    <row r="15" spans="1:51" ht="32.25" customHeight="1" x14ac:dyDescent="0.25">
      <c r="A15" s="1" t="s">
        <v>15</v>
      </c>
      <c r="B15" s="24" t="s">
        <v>48</v>
      </c>
      <c r="C15" s="5">
        <v>173</v>
      </c>
      <c r="D15" s="5"/>
      <c r="E15" s="5">
        <v>100</v>
      </c>
      <c r="F15" s="5"/>
      <c r="G15" s="5">
        <v>125</v>
      </c>
      <c r="H15" s="5"/>
      <c r="I15" s="5">
        <v>115</v>
      </c>
      <c r="J15" s="5"/>
      <c r="K15" s="5">
        <v>58</v>
      </c>
      <c r="L15" s="5"/>
      <c r="M15" s="5">
        <v>46</v>
      </c>
      <c r="N15" s="5"/>
      <c r="O15" s="5">
        <v>190</v>
      </c>
      <c r="P15" s="5"/>
      <c r="Q15" s="5">
        <v>68</v>
      </c>
      <c r="R15" s="5"/>
      <c r="S15" s="5">
        <v>80</v>
      </c>
      <c r="T15" s="5"/>
      <c r="U15" s="5">
        <v>131</v>
      </c>
      <c r="V15" s="5"/>
      <c r="W15" s="5">
        <v>142</v>
      </c>
      <c r="X15" s="5"/>
      <c r="Y15" s="5">
        <v>86</v>
      </c>
      <c r="Z15" s="5"/>
      <c r="AA15" s="5">
        <v>88</v>
      </c>
      <c r="AB15" s="5"/>
      <c r="AC15" s="5">
        <v>66</v>
      </c>
      <c r="AD15" s="5"/>
      <c r="AE15" s="5">
        <v>169</v>
      </c>
      <c r="AF15" s="5"/>
      <c r="AG15" s="5">
        <v>7</v>
      </c>
      <c r="AH15" s="5"/>
      <c r="AI15" s="5">
        <v>0</v>
      </c>
      <c r="AJ15" s="5"/>
      <c r="AK15" s="5">
        <v>18</v>
      </c>
      <c r="AL15" s="5"/>
      <c r="AM15" s="5">
        <f>C15+E15+G15+I15+K15+M15+O15+Q15+S15+U15+W15+Y15+AA15+AC15+AE15+AG15+AI15+AK15</f>
        <v>1662</v>
      </c>
      <c r="AN15" s="5">
        <f>D15+F15+H15+J15+L15+N15+P15+R15+T15+V15+X15+Z15+AB15+AD15+AF15+AH15+AJ15+AL15</f>
        <v>0</v>
      </c>
      <c r="AO15" s="46">
        <v>41.4</v>
      </c>
      <c r="AP15" s="13">
        <v>68806.8</v>
      </c>
      <c r="AR15" s="11"/>
      <c r="AT15" s="1"/>
      <c r="AV15" s="10"/>
      <c r="AW15" s="19"/>
    </row>
    <row r="16" spans="1:51" ht="32.25" customHeight="1" x14ac:dyDescent="0.25">
      <c r="A16" s="1" t="s">
        <v>16</v>
      </c>
      <c r="B16" s="24" t="s">
        <v>49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v>0</v>
      </c>
      <c r="J16" s="5"/>
      <c r="K16" s="5">
        <v>0</v>
      </c>
      <c r="L16" s="5"/>
      <c r="M16" s="5">
        <v>2</v>
      </c>
      <c r="N16" s="5"/>
      <c r="O16" s="5">
        <v>0</v>
      </c>
      <c r="P16" s="5"/>
      <c r="Q16" s="5">
        <v>0</v>
      </c>
      <c r="R16" s="5"/>
      <c r="S16" s="5">
        <v>17</v>
      </c>
      <c r="T16" s="5"/>
      <c r="U16" s="5">
        <v>129</v>
      </c>
      <c r="V16" s="5"/>
      <c r="W16" s="5">
        <v>6</v>
      </c>
      <c r="X16" s="5"/>
      <c r="Y16" s="5">
        <v>0</v>
      </c>
      <c r="Z16" s="5"/>
      <c r="AA16" s="5">
        <v>0</v>
      </c>
      <c r="AB16" s="5"/>
      <c r="AC16" s="5">
        <v>0</v>
      </c>
      <c r="AD16" s="5"/>
      <c r="AE16" s="5">
        <v>0</v>
      </c>
      <c r="AF16" s="5"/>
      <c r="AG16" s="5">
        <v>0</v>
      </c>
      <c r="AH16" s="5"/>
      <c r="AI16" s="5">
        <v>0</v>
      </c>
      <c r="AJ16" s="5"/>
      <c r="AK16" s="5">
        <v>0</v>
      </c>
      <c r="AL16" s="5"/>
      <c r="AM16" s="25">
        <f>SUM(C16:AK16)</f>
        <v>154</v>
      </c>
      <c r="AN16" s="5"/>
      <c r="AO16" s="46">
        <v>35.799999999999997</v>
      </c>
      <c r="AP16" s="13">
        <v>5513.2</v>
      </c>
      <c r="AR16" s="11"/>
      <c r="AT16" s="1"/>
      <c r="AV16" s="10"/>
      <c r="AW16" s="19"/>
    </row>
    <row r="17" spans="1:49" ht="32.25" customHeight="1" x14ac:dyDescent="0.25">
      <c r="A17" s="1" t="s">
        <v>17</v>
      </c>
      <c r="B17" s="24" t="s">
        <v>50</v>
      </c>
      <c r="C17" s="5">
        <v>101</v>
      </c>
      <c r="D17" s="5"/>
      <c r="E17" s="5">
        <v>96</v>
      </c>
      <c r="F17" s="5"/>
      <c r="G17" s="5">
        <v>0</v>
      </c>
      <c r="H17" s="5"/>
      <c r="I17" s="5">
        <v>0</v>
      </c>
      <c r="J17" s="5"/>
      <c r="K17" s="5">
        <v>31</v>
      </c>
      <c r="L17" s="5"/>
      <c r="M17" s="5">
        <v>17</v>
      </c>
      <c r="N17" s="5"/>
      <c r="O17" s="5">
        <v>63</v>
      </c>
      <c r="P17" s="5"/>
      <c r="Q17" s="5">
        <v>67</v>
      </c>
      <c r="R17" s="5"/>
      <c r="S17" s="5">
        <v>0</v>
      </c>
      <c r="T17" s="5"/>
      <c r="U17" s="5">
        <v>0</v>
      </c>
      <c r="V17" s="5"/>
      <c r="W17" s="5">
        <v>0</v>
      </c>
      <c r="X17" s="5"/>
      <c r="Y17" s="5">
        <v>86</v>
      </c>
      <c r="Z17" s="5"/>
      <c r="AA17" s="5">
        <v>55</v>
      </c>
      <c r="AB17" s="5"/>
      <c r="AC17" s="5">
        <v>49</v>
      </c>
      <c r="AD17" s="5"/>
      <c r="AE17" s="5">
        <v>0</v>
      </c>
      <c r="AF17" s="5"/>
      <c r="AG17" s="5">
        <v>8</v>
      </c>
      <c r="AH17" s="5"/>
      <c r="AI17" s="5">
        <v>0</v>
      </c>
      <c r="AJ17" s="5"/>
      <c r="AK17" s="5">
        <v>8</v>
      </c>
      <c r="AL17" s="5"/>
      <c r="AM17" s="25">
        <f t="shared" ref="AM17:AM48" si="0">SUM(C17:AK17)</f>
        <v>581</v>
      </c>
      <c r="AN17" s="26"/>
      <c r="AO17" s="46">
        <v>29.5</v>
      </c>
      <c r="AP17" s="13">
        <v>17139.5</v>
      </c>
      <c r="AR17" s="11"/>
      <c r="AT17" s="1"/>
      <c r="AV17" s="10"/>
      <c r="AW17" s="19"/>
    </row>
    <row r="18" spans="1:49" ht="32.25" customHeight="1" x14ac:dyDescent="0.25">
      <c r="A18" s="1" t="s">
        <v>37</v>
      </c>
      <c r="B18" s="24" t="s">
        <v>59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0</v>
      </c>
      <c r="R18" s="5"/>
      <c r="S18" s="5">
        <v>0</v>
      </c>
      <c r="T18" s="5"/>
      <c r="U18" s="5">
        <v>0</v>
      </c>
      <c r="V18" s="5"/>
      <c r="W18" s="5">
        <v>0</v>
      </c>
      <c r="X18" s="5"/>
      <c r="Y18" s="5">
        <v>0</v>
      </c>
      <c r="Z18" s="5"/>
      <c r="AA18" s="5">
        <v>0</v>
      </c>
      <c r="AB18" s="5"/>
      <c r="AC18" s="5">
        <v>0</v>
      </c>
      <c r="AD18" s="5"/>
      <c r="AE18" s="5">
        <v>155</v>
      </c>
      <c r="AF18" s="5"/>
      <c r="AG18" s="5">
        <v>0</v>
      </c>
      <c r="AH18" s="5"/>
      <c r="AI18" s="5">
        <v>0</v>
      </c>
      <c r="AJ18" s="5"/>
      <c r="AK18" s="5">
        <v>0</v>
      </c>
      <c r="AL18" s="5"/>
      <c r="AM18" s="5">
        <f t="shared" si="0"/>
        <v>155</v>
      </c>
      <c r="AN18" s="26"/>
      <c r="AO18" s="51">
        <v>74.62</v>
      </c>
      <c r="AP18" s="47">
        <v>11566.1</v>
      </c>
      <c r="AR18" s="11"/>
      <c r="AS18" s="19"/>
      <c r="AT18" s="1"/>
      <c r="AV18" s="10"/>
      <c r="AW18" s="19"/>
    </row>
    <row r="19" spans="1:49" ht="32.25" customHeight="1" x14ac:dyDescent="0.25">
      <c r="A19" s="1" t="s">
        <v>38</v>
      </c>
      <c r="B19" s="24" t="s">
        <v>60</v>
      </c>
      <c r="C19" s="5">
        <v>34</v>
      </c>
      <c r="D19" s="5"/>
      <c r="E19" s="5">
        <v>0</v>
      </c>
      <c r="F19" s="5"/>
      <c r="G19" s="5">
        <v>0</v>
      </c>
      <c r="H19" s="5"/>
      <c r="I19" s="5">
        <v>115</v>
      </c>
      <c r="J19" s="5"/>
      <c r="K19" s="5">
        <v>15</v>
      </c>
      <c r="L19" s="5"/>
      <c r="M19" s="5">
        <v>0</v>
      </c>
      <c r="N19" s="5"/>
      <c r="O19" s="5">
        <v>0</v>
      </c>
      <c r="P19" s="5"/>
      <c r="Q19" s="5">
        <v>0</v>
      </c>
      <c r="R19" s="5"/>
      <c r="S19" s="5">
        <v>0</v>
      </c>
      <c r="T19" s="5"/>
      <c r="U19" s="5">
        <v>0</v>
      </c>
      <c r="V19" s="5"/>
      <c r="W19" s="5">
        <v>0</v>
      </c>
      <c r="X19" s="5"/>
      <c r="Y19" s="5">
        <v>0</v>
      </c>
      <c r="Z19" s="5"/>
      <c r="AA19" s="5">
        <v>0</v>
      </c>
      <c r="AB19" s="5"/>
      <c r="AC19" s="5">
        <v>0</v>
      </c>
      <c r="AD19" s="5"/>
      <c r="AE19" s="5">
        <v>0</v>
      </c>
      <c r="AF19" s="5"/>
      <c r="AG19" s="5">
        <v>0</v>
      </c>
      <c r="AH19" s="5"/>
      <c r="AI19" s="5">
        <v>0</v>
      </c>
      <c r="AJ19" s="5"/>
      <c r="AK19" s="5">
        <v>0</v>
      </c>
      <c r="AL19" s="5"/>
      <c r="AM19" s="5">
        <f t="shared" si="0"/>
        <v>164</v>
      </c>
      <c r="AN19" s="26"/>
      <c r="AO19" s="48">
        <v>177.6</v>
      </c>
      <c r="AP19" s="47">
        <v>29126.400000000001</v>
      </c>
      <c r="AR19" s="11"/>
      <c r="AS19" s="19"/>
      <c r="AT19" s="1"/>
      <c r="AV19" s="10"/>
      <c r="AW19" s="19"/>
    </row>
    <row r="20" spans="1:49" ht="32.25" customHeight="1" x14ac:dyDescent="0.25">
      <c r="A20" s="1" t="s">
        <v>61</v>
      </c>
      <c r="B20" s="27" t="s">
        <v>90</v>
      </c>
      <c r="C20" s="5">
        <v>34</v>
      </c>
      <c r="D20" s="5"/>
      <c r="E20" s="5">
        <v>0</v>
      </c>
      <c r="F20" s="5"/>
      <c r="G20" s="5">
        <v>0</v>
      </c>
      <c r="H20" s="5"/>
      <c r="I20" s="5">
        <v>0</v>
      </c>
      <c r="J20" s="5"/>
      <c r="K20" s="5">
        <v>25</v>
      </c>
      <c r="L20" s="5"/>
      <c r="M20" s="5">
        <v>0</v>
      </c>
      <c r="N20" s="5"/>
      <c r="O20" s="5">
        <v>120</v>
      </c>
      <c r="P20" s="5"/>
      <c r="Q20" s="5">
        <v>0</v>
      </c>
      <c r="R20" s="5"/>
      <c r="S20" s="5">
        <v>0</v>
      </c>
      <c r="T20" s="5"/>
      <c r="U20" s="5">
        <v>0</v>
      </c>
      <c r="V20" s="5"/>
      <c r="W20" s="5">
        <v>0</v>
      </c>
      <c r="X20" s="5"/>
      <c r="Y20" s="5">
        <v>0</v>
      </c>
      <c r="Z20" s="5"/>
      <c r="AA20" s="5">
        <v>0</v>
      </c>
      <c r="AB20" s="5"/>
      <c r="AC20" s="5">
        <v>0</v>
      </c>
      <c r="AD20" s="5"/>
      <c r="AE20" s="5">
        <v>0</v>
      </c>
      <c r="AF20" s="5"/>
      <c r="AG20" s="5">
        <v>0</v>
      </c>
      <c r="AH20" s="5"/>
      <c r="AI20" s="5">
        <v>0</v>
      </c>
      <c r="AJ20" s="5"/>
      <c r="AK20" s="5">
        <v>0</v>
      </c>
      <c r="AL20" s="5"/>
      <c r="AM20" s="5">
        <f t="shared" si="0"/>
        <v>179</v>
      </c>
      <c r="AN20" s="26"/>
      <c r="AO20" s="46">
        <v>158</v>
      </c>
      <c r="AP20" s="13">
        <v>28282</v>
      </c>
      <c r="AR20" s="10"/>
      <c r="AS20" s="19"/>
      <c r="AT20" s="1"/>
      <c r="AV20" s="10"/>
      <c r="AW20" s="19"/>
    </row>
    <row r="21" spans="1:49" ht="45" customHeight="1" x14ac:dyDescent="0.25">
      <c r="A21" s="1" t="s">
        <v>62</v>
      </c>
      <c r="B21" s="24" t="s">
        <v>51</v>
      </c>
      <c r="C21" s="5">
        <v>174</v>
      </c>
      <c r="D21" s="5"/>
      <c r="E21" s="5">
        <v>100</v>
      </c>
      <c r="F21" s="5"/>
      <c r="G21" s="5">
        <v>125</v>
      </c>
      <c r="H21" s="5"/>
      <c r="I21" s="5">
        <v>115</v>
      </c>
      <c r="J21" s="5"/>
      <c r="K21" s="5">
        <v>58</v>
      </c>
      <c r="L21" s="5"/>
      <c r="M21" s="5">
        <v>46</v>
      </c>
      <c r="N21" s="5"/>
      <c r="O21" s="5">
        <v>191</v>
      </c>
      <c r="P21" s="5"/>
      <c r="Q21" s="5">
        <v>68</v>
      </c>
      <c r="R21" s="5"/>
      <c r="S21" s="5">
        <v>80</v>
      </c>
      <c r="T21" s="5"/>
      <c r="U21" s="5">
        <v>131</v>
      </c>
      <c r="V21" s="5"/>
      <c r="W21" s="5">
        <v>142</v>
      </c>
      <c r="X21" s="5"/>
      <c r="Y21" s="5">
        <v>86</v>
      </c>
      <c r="Z21" s="5"/>
      <c r="AA21" s="5">
        <v>88</v>
      </c>
      <c r="AB21" s="5"/>
      <c r="AC21" s="5">
        <v>66</v>
      </c>
      <c r="AD21" s="5"/>
      <c r="AE21" s="5">
        <v>169</v>
      </c>
      <c r="AF21" s="5"/>
      <c r="AG21" s="5">
        <v>7</v>
      </c>
      <c r="AH21" s="5"/>
      <c r="AI21" s="5">
        <v>0</v>
      </c>
      <c r="AJ21" s="5"/>
      <c r="AK21" s="5">
        <v>18</v>
      </c>
      <c r="AL21" s="5"/>
      <c r="AM21" s="5">
        <f>C21+E21+G21+I21+K21+M21+O21+Q21+S21+U21+W21+Y21+AA21+AC21+AE21+AG21+AI21+AK21</f>
        <v>1664</v>
      </c>
      <c r="AN21" s="26">
        <f>D21+F21+H21+J21+L21+N21+P21+R21+T21+V21+X21+Z21+AB21+AD21+AF21+AH21+AJ21+AL21</f>
        <v>0</v>
      </c>
      <c r="AO21" s="46">
        <v>30.2</v>
      </c>
      <c r="AP21" s="13">
        <v>50252.800000000003</v>
      </c>
      <c r="AR21" s="10"/>
      <c r="AS21" s="19"/>
      <c r="AT21" s="1"/>
      <c r="AV21" s="10"/>
      <c r="AW21" s="19"/>
    </row>
    <row r="22" spans="1:49" ht="31.5" hidden="1" x14ac:dyDescent="0.25">
      <c r="A22" s="1" t="s">
        <v>63</v>
      </c>
      <c r="B22" s="24" t="s">
        <v>64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26"/>
      <c r="AO22" s="13"/>
      <c r="AP22" s="13">
        <f t="shared" ref="AP22" si="1">AO22*AM22</f>
        <v>0</v>
      </c>
      <c r="AR22" s="10"/>
      <c r="AS22" s="19"/>
      <c r="AT22" s="1"/>
      <c r="AV22" s="10"/>
      <c r="AW22" s="19"/>
    </row>
    <row r="23" spans="1:49" ht="27.75" customHeight="1" x14ac:dyDescent="0.25">
      <c r="A23" s="1" t="s">
        <v>39</v>
      </c>
      <c r="B23" s="43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13"/>
      <c r="AP23" s="50">
        <f>AP24+AP25+AP26+AP27+AP28+AP29+AP30</f>
        <v>159842.32</v>
      </c>
      <c r="AR23" s="10"/>
      <c r="AT23" s="1"/>
      <c r="AV23" s="10"/>
    </row>
    <row r="24" spans="1:49" ht="32.25" customHeight="1" x14ac:dyDescent="0.25">
      <c r="A24" s="1" t="s">
        <v>8</v>
      </c>
      <c r="B24" s="24" t="s">
        <v>49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0</v>
      </c>
      <c r="R24" s="5"/>
      <c r="S24" s="5">
        <v>77</v>
      </c>
      <c r="T24" s="5"/>
      <c r="U24" s="5">
        <v>149</v>
      </c>
      <c r="V24" s="5"/>
      <c r="W24" s="5">
        <v>69</v>
      </c>
      <c r="X24" s="5"/>
      <c r="Y24" s="5">
        <v>0</v>
      </c>
      <c r="Z24" s="5"/>
      <c r="AA24" s="5">
        <v>34</v>
      </c>
      <c r="AB24" s="5"/>
      <c r="AC24" s="5">
        <v>10</v>
      </c>
      <c r="AD24" s="5"/>
      <c r="AE24" s="5">
        <v>0</v>
      </c>
      <c r="AF24" s="5"/>
      <c r="AG24" s="5">
        <v>0</v>
      </c>
      <c r="AH24" s="5"/>
      <c r="AI24" s="5">
        <v>0</v>
      </c>
      <c r="AJ24" s="5"/>
      <c r="AK24" s="5">
        <v>0</v>
      </c>
      <c r="AL24" s="5"/>
      <c r="AM24" s="25">
        <f t="shared" si="0"/>
        <v>339</v>
      </c>
      <c r="AN24" s="26"/>
      <c r="AO24" s="46">
        <v>28.1</v>
      </c>
      <c r="AP24" s="13">
        <v>9525.9</v>
      </c>
      <c r="AR24" s="10"/>
      <c r="AS24" s="19"/>
      <c r="AT24" s="1"/>
      <c r="AV24" s="10"/>
      <c r="AW24" s="19"/>
    </row>
    <row r="25" spans="1:49" ht="34.5" customHeight="1" x14ac:dyDescent="0.25">
      <c r="A25" s="1" t="s">
        <v>9</v>
      </c>
      <c r="B25" s="24" t="s">
        <v>50</v>
      </c>
      <c r="C25" s="5">
        <v>0</v>
      </c>
      <c r="D25" s="5"/>
      <c r="E25" s="5">
        <v>62</v>
      </c>
      <c r="F25" s="5"/>
      <c r="G25" s="5">
        <v>123</v>
      </c>
      <c r="H25" s="5"/>
      <c r="I25" s="5">
        <v>0</v>
      </c>
      <c r="J25" s="5"/>
      <c r="K25" s="5">
        <v>0</v>
      </c>
      <c r="L25" s="5"/>
      <c r="M25" s="5">
        <v>17</v>
      </c>
      <c r="N25" s="5"/>
      <c r="O25" s="5">
        <v>49</v>
      </c>
      <c r="P25" s="5"/>
      <c r="Q25" s="5">
        <v>4</v>
      </c>
      <c r="R25" s="5"/>
      <c r="S25" s="5">
        <v>0</v>
      </c>
      <c r="T25" s="5"/>
      <c r="U25" s="5">
        <v>0</v>
      </c>
      <c r="V25" s="5"/>
      <c r="W25" s="5">
        <v>0</v>
      </c>
      <c r="X25" s="5"/>
      <c r="Y25" s="5">
        <v>3</v>
      </c>
      <c r="Z25" s="5"/>
      <c r="AA25" s="5">
        <v>54</v>
      </c>
      <c r="AB25" s="5"/>
      <c r="AC25" s="5">
        <v>32</v>
      </c>
      <c r="AD25" s="5"/>
      <c r="AE25" s="5">
        <v>0</v>
      </c>
      <c r="AF25" s="5"/>
      <c r="AG25" s="5">
        <v>4</v>
      </c>
      <c r="AH25" s="5"/>
      <c r="AI25" s="5">
        <v>0</v>
      </c>
      <c r="AJ25" s="5"/>
      <c r="AK25" s="5">
        <v>12</v>
      </c>
      <c r="AL25" s="5"/>
      <c r="AM25" s="25">
        <f t="shared" si="0"/>
        <v>360</v>
      </c>
      <c r="AN25" s="26"/>
      <c r="AO25" s="46">
        <v>32.299999999999997</v>
      </c>
      <c r="AP25" s="13">
        <v>11628</v>
      </c>
      <c r="AR25" s="10"/>
      <c r="AS25" s="19"/>
      <c r="AT25" s="1"/>
      <c r="AV25" s="10"/>
      <c r="AW25" s="19"/>
    </row>
    <row r="26" spans="1:49" ht="34.5" customHeight="1" x14ac:dyDescent="0.25">
      <c r="A26" s="1" t="s">
        <v>11</v>
      </c>
      <c r="B26" s="24" t="s">
        <v>59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0</v>
      </c>
      <c r="R26" s="5"/>
      <c r="S26" s="5">
        <v>0</v>
      </c>
      <c r="T26" s="5"/>
      <c r="U26" s="5">
        <v>0</v>
      </c>
      <c r="V26" s="5"/>
      <c r="W26" s="5">
        <v>0</v>
      </c>
      <c r="X26" s="5"/>
      <c r="Y26" s="5">
        <v>0</v>
      </c>
      <c r="Z26" s="5"/>
      <c r="AA26" s="5">
        <v>0</v>
      </c>
      <c r="AB26" s="5"/>
      <c r="AC26" s="5">
        <v>0</v>
      </c>
      <c r="AD26" s="5"/>
      <c r="AE26" s="5">
        <v>157</v>
      </c>
      <c r="AF26" s="5"/>
      <c r="AG26" s="5">
        <v>0</v>
      </c>
      <c r="AH26" s="5"/>
      <c r="AI26" s="5">
        <v>0</v>
      </c>
      <c r="AJ26" s="5"/>
      <c r="AK26" s="5">
        <v>0</v>
      </c>
      <c r="AL26" s="5"/>
      <c r="AM26" s="5">
        <f t="shared" si="0"/>
        <v>157</v>
      </c>
      <c r="AN26" s="26"/>
      <c r="AO26" s="51">
        <v>74.62</v>
      </c>
      <c r="AP26" s="47">
        <v>11715.34</v>
      </c>
      <c r="AR26" s="10"/>
      <c r="AS26" s="19"/>
      <c r="AT26" s="1"/>
      <c r="AV26" s="10"/>
      <c r="AW26" s="19"/>
    </row>
    <row r="27" spans="1:49" ht="42.75" customHeight="1" x14ac:dyDescent="0.25">
      <c r="A27" s="1" t="s">
        <v>13</v>
      </c>
      <c r="B27" s="24" t="s">
        <v>60</v>
      </c>
      <c r="C27" s="5">
        <v>30</v>
      </c>
      <c r="D27" s="5"/>
      <c r="E27" s="5">
        <v>29</v>
      </c>
      <c r="F27" s="5"/>
      <c r="G27" s="5">
        <v>0</v>
      </c>
      <c r="H27" s="5"/>
      <c r="I27" s="5">
        <v>136</v>
      </c>
      <c r="J27" s="5"/>
      <c r="K27" s="5">
        <v>30</v>
      </c>
      <c r="L27" s="5"/>
      <c r="M27" s="5">
        <v>0</v>
      </c>
      <c r="N27" s="5"/>
      <c r="O27" s="5">
        <v>0</v>
      </c>
      <c r="P27" s="5"/>
      <c r="Q27" s="5">
        <v>0</v>
      </c>
      <c r="R27" s="5"/>
      <c r="S27" s="5">
        <v>0</v>
      </c>
      <c r="T27" s="5"/>
      <c r="U27" s="5">
        <v>0</v>
      </c>
      <c r="V27" s="5"/>
      <c r="W27" s="5">
        <v>26</v>
      </c>
      <c r="X27" s="5"/>
      <c r="Y27" s="5">
        <v>0</v>
      </c>
      <c r="Z27" s="5"/>
      <c r="AA27" s="5">
        <v>0</v>
      </c>
      <c r="AB27" s="5"/>
      <c r="AC27" s="5">
        <v>0</v>
      </c>
      <c r="AD27" s="5"/>
      <c r="AE27" s="5">
        <v>0</v>
      </c>
      <c r="AF27" s="5"/>
      <c r="AG27" s="5">
        <v>0</v>
      </c>
      <c r="AH27" s="5"/>
      <c r="AI27" s="5">
        <v>0</v>
      </c>
      <c r="AJ27" s="5"/>
      <c r="AK27" s="5">
        <v>0</v>
      </c>
      <c r="AL27" s="5"/>
      <c r="AM27" s="5">
        <f t="shared" si="0"/>
        <v>251</v>
      </c>
      <c r="AN27" s="26"/>
      <c r="AO27" s="51">
        <v>142.08000000000001</v>
      </c>
      <c r="AP27" s="47">
        <v>35662.080000000002</v>
      </c>
      <c r="AR27" s="10"/>
      <c r="AS27" s="19"/>
      <c r="AT27" s="1"/>
      <c r="AV27" s="10"/>
      <c r="AW27" s="19"/>
    </row>
    <row r="28" spans="1:49" ht="34.5" customHeight="1" x14ac:dyDescent="0.25">
      <c r="A28" s="1" t="s">
        <v>65</v>
      </c>
      <c r="B28" s="27" t="s">
        <v>90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29</v>
      </c>
      <c r="L28" s="5"/>
      <c r="M28" s="5">
        <v>0</v>
      </c>
      <c r="N28" s="5"/>
      <c r="O28" s="5">
        <v>118</v>
      </c>
      <c r="P28" s="5"/>
      <c r="Q28" s="5">
        <v>0</v>
      </c>
      <c r="R28" s="5"/>
      <c r="S28" s="5">
        <v>0</v>
      </c>
      <c r="T28" s="5"/>
      <c r="U28" s="5">
        <v>0</v>
      </c>
      <c r="V28" s="5"/>
      <c r="W28" s="5">
        <v>0</v>
      </c>
      <c r="X28" s="5"/>
      <c r="Y28" s="5">
        <v>0</v>
      </c>
      <c r="Z28" s="5"/>
      <c r="AA28" s="5">
        <v>0</v>
      </c>
      <c r="AB28" s="5"/>
      <c r="AC28" s="5">
        <v>0</v>
      </c>
      <c r="AD28" s="5"/>
      <c r="AE28" s="5">
        <v>0</v>
      </c>
      <c r="AF28" s="5"/>
      <c r="AG28" s="5">
        <v>0</v>
      </c>
      <c r="AH28" s="5"/>
      <c r="AI28" s="5">
        <v>0</v>
      </c>
      <c r="AJ28" s="5"/>
      <c r="AK28" s="5">
        <v>0</v>
      </c>
      <c r="AL28" s="5"/>
      <c r="AM28" s="5">
        <f t="shared" si="0"/>
        <v>147</v>
      </c>
      <c r="AN28" s="26"/>
      <c r="AO28" s="46">
        <v>158</v>
      </c>
      <c r="AP28" s="13">
        <v>23226</v>
      </c>
      <c r="AQ28" s="14"/>
      <c r="AR28" s="15"/>
      <c r="AS28" s="16"/>
      <c r="AT28" s="5"/>
      <c r="AU28" s="14"/>
      <c r="AV28" s="15"/>
      <c r="AW28" s="16"/>
    </row>
    <row r="29" spans="1:49" ht="34.5" hidden="1" customHeight="1" x14ac:dyDescent="0.25">
      <c r="A29" s="1" t="s">
        <v>66</v>
      </c>
      <c r="B29" s="8" t="s">
        <v>95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>
        <f t="shared" si="0"/>
        <v>0</v>
      </c>
      <c r="AN29" s="39"/>
      <c r="AO29" s="40"/>
      <c r="AP29" s="40"/>
      <c r="AQ29" s="14"/>
      <c r="AR29" s="15"/>
      <c r="AS29" s="16"/>
      <c r="AT29" s="5"/>
      <c r="AU29" s="14"/>
      <c r="AV29" s="15"/>
      <c r="AW29" s="16"/>
    </row>
    <row r="30" spans="1:49" ht="47.25" customHeight="1" x14ac:dyDescent="0.25">
      <c r="A30" s="1" t="s">
        <v>66</v>
      </c>
      <c r="B30" s="24" t="s">
        <v>52</v>
      </c>
      <c r="C30" s="5">
        <v>172</v>
      </c>
      <c r="D30" s="5"/>
      <c r="E30" s="5">
        <v>91</v>
      </c>
      <c r="F30" s="5"/>
      <c r="G30" s="5">
        <v>124</v>
      </c>
      <c r="H30" s="5"/>
      <c r="I30" s="5">
        <v>129</v>
      </c>
      <c r="J30" s="5"/>
      <c r="K30" s="5">
        <v>58</v>
      </c>
      <c r="L30" s="5"/>
      <c r="M30" s="5">
        <v>46</v>
      </c>
      <c r="N30" s="5"/>
      <c r="O30" s="5">
        <v>176</v>
      </c>
      <c r="P30" s="5"/>
      <c r="Q30" s="5">
        <v>59</v>
      </c>
      <c r="R30" s="5"/>
      <c r="S30" s="5">
        <v>79</v>
      </c>
      <c r="T30" s="5"/>
      <c r="U30" s="5">
        <v>149</v>
      </c>
      <c r="V30" s="5"/>
      <c r="W30" s="5">
        <v>110</v>
      </c>
      <c r="X30" s="5"/>
      <c r="Y30" s="5">
        <v>84</v>
      </c>
      <c r="Z30" s="5"/>
      <c r="AA30" s="5">
        <v>88</v>
      </c>
      <c r="AB30" s="5"/>
      <c r="AC30" s="5">
        <v>55</v>
      </c>
      <c r="AD30" s="5"/>
      <c r="AE30" s="5">
        <v>157</v>
      </c>
      <c r="AF30" s="5"/>
      <c r="AG30" s="5">
        <v>8</v>
      </c>
      <c r="AH30" s="5"/>
      <c r="AI30" s="5">
        <v>0</v>
      </c>
      <c r="AJ30" s="5"/>
      <c r="AK30" s="5">
        <v>17</v>
      </c>
      <c r="AL30" s="5"/>
      <c r="AM30" s="5">
        <f>C30+E30+G30+I30+K30+M30+O30+Q30+S30+U30+W30+Y30+AA30+AC30+AE30+AG30+AI30+AK30</f>
        <v>1602</v>
      </c>
      <c r="AN30" s="26">
        <f>D30+F30+H30+J30+L30+N30+P30+R30+T30+V30+X30+Z30+AB30+AD30+AF30+AH30+AJ30+AL30</f>
        <v>0</v>
      </c>
      <c r="AO30" s="46">
        <v>42.5</v>
      </c>
      <c r="AP30" s="13">
        <v>68085</v>
      </c>
      <c r="AQ30" s="14"/>
      <c r="AR30" s="15"/>
      <c r="AS30" s="16"/>
      <c r="AT30" s="5"/>
      <c r="AU30" s="14"/>
      <c r="AV30" s="15"/>
      <c r="AW30" s="16"/>
    </row>
    <row r="31" spans="1:49" ht="7.5" hidden="1" customHeight="1" x14ac:dyDescent="0.25">
      <c r="A31" s="1" t="s">
        <v>92</v>
      </c>
      <c r="B31" s="24" t="s">
        <v>64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6"/>
      <c r="AO31" s="13"/>
      <c r="AP31" s="13">
        <f t="shared" ref="AP31" si="2">AO31*AM31</f>
        <v>0</v>
      </c>
      <c r="AR31" s="10"/>
      <c r="AS31" s="19"/>
      <c r="AT31" s="1"/>
      <c r="AV31" s="10"/>
      <c r="AW31" s="19"/>
    </row>
    <row r="32" spans="1:49" ht="30.75" customHeight="1" x14ac:dyDescent="0.25">
      <c r="A32" s="1" t="s">
        <v>40</v>
      </c>
      <c r="B32" s="43" t="s">
        <v>12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13"/>
      <c r="AP32" s="50">
        <f>AP33+AP34+AP35+AP36+AP37+AP39</f>
        <v>140683.66</v>
      </c>
      <c r="AR32" s="10"/>
      <c r="AT32" s="1"/>
      <c r="AV32" s="10"/>
    </row>
    <row r="33" spans="1:49" ht="36.75" customHeight="1" x14ac:dyDescent="0.25">
      <c r="A33" s="1" t="s">
        <v>3</v>
      </c>
      <c r="B33" s="24" t="s">
        <v>49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v>104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0</v>
      </c>
      <c r="R33" s="5"/>
      <c r="S33" s="5">
        <v>65</v>
      </c>
      <c r="T33" s="5"/>
      <c r="U33" s="5">
        <v>141</v>
      </c>
      <c r="V33" s="5"/>
      <c r="W33" s="5">
        <v>90</v>
      </c>
      <c r="X33" s="5"/>
      <c r="Y33" s="5">
        <v>0</v>
      </c>
      <c r="Z33" s="5"/>
      <c r="AA33" s="5">
        <v>0</v>
      </c>
      <c r="AB33" s="5"/>
      <c r="AC33" s="5">
        <v>55</v>
      </c>
      <c r="AD33" s="5"/>
      <c r="AE33" s="5">
        <v>0</v>
      </c>
      <c r="AF33" s="5"/>
      <c r="AG33" s="5">
        <v>0</v>
      </c>
      <c r="AH33" s="5"/>
      <c r="AI33" s="5">
        <v>0</v>
      </c>
      <c r="AJ33" s="5"/>
      <c r="AK33" s="5">
        <v>0</v>
      </c>
      <c r="AL33" s="5"/>
      <c r="AM33" s="25">
        <f>SUM(C33:AK33)</f>
        <v>455</v>
      </c>
      <c r="AN33" s="26"/>
      <c r="AO33" s="46">
        <v>35.9</v>
      </c>
      <c r="AP33" s="13">
        <v>16334.5</v>
      </c>
      <c r="AR33" s="10"/>
      <c r="AS33" s="19"/>
      <c r="AT33" s="1"/>
      <c r="AV33" s="10"/>
      <c r="AW33" s="19"/>
    </row>
    <row r="34" spans="1:49" ht="35.25" customHeight="1" x14ac:dyDescent="0.25">
      <c r="A34" s="1" t="s">
        <v>4</v>
      </c>
      <c r="B34" s="24" t="s">
        <v>50</v>
      </c>
      <c r="C34" s="5">
        <v>0</v>
      </c>
      <c r="D34" s="5"/>
      <c r="E34" s="5">
        <v>6</v>
      </c>
      <c r="F34" s="5"/>
      <c r="G34" s="5">
        <v>1</v>
      </c>
      <c r="H34" s="5"/>
      <c r="I34" s="5">
        <v>0</v>
      </c>
      <c r="J34" s="5"/>
      <c r="K34" s="5">
        <v>0</v>
      </c>
      <c r="L34" s="5"/>
      <c r="M34" s="5">
        <v>44</v>
      </c>
      <c r="N34" s="5"/>
      <c r="O34" s="5">
        <v>0</v>
      </c>
      <c r="P34" s="5"/>
      <c r="Q34" s="5">
        <v>21</v>
      </c>
      <c r="R34" s="5"/>
      <c r="S34" s="5">
        <v>0</v>
      </c>
      <c r="T34" s="5"/>
      <c r="U34" s="5">
        <v>0</v>
      </c>
      <c r="V34" s="5"/>
      <c r="W34" s="5">
        <v>0</v>
      </c>
      <c r="X34" s="5"/>
      <c r="Y34" s="5">
        <v>56</v>
      </c>
      <c r="Z34" s="5"/>
      <c r="AA34" s="5">
        <v>0</v>
      </c>
      <c r="AB34" s="5"/>
      <c r="AC34" s="5">
        <v>15</v>
      </c>
      <c r="AD34" s="5"/>
      <c r="AE34" s="5">
        <v>0</v>
      </c>
      <c r="AF34" s="5"/>
      <c r="AG34" s="5">
        <v>2</v>
      </c>
      <c r="AH34" s="5"/>
      <c r="AI34" s="5">
        <v>0</v>
      </c>
      <c r="AJ34" s="5"/>
      <c r="AK34" s="5">
        <v>16</v>
      </c>
      <c r="AL34" s="5"/>
      <c r="AM34" s="25">
        <f>SUM(C34:AK34)</f>
        <v>161</v>
      </c>
      <c r="AN34" s="26"/>
      <c r="AO34" s="46">
        <v>33.5</v>
      </c>
      <c r="AP34" s="13">
        <v>5393.5</v>
      </c>
      <c r="AR34" s="10"/>
      <c r="AS34" s="19"/>
      <c r="AT34" s="1"/>
      <c r="AV34" s="10"/>
      <c r="AW34" s="19"/>
    </row>
    <row r="35" spans="1:49" ht="35.25" customHeight="1" x14ac:dyDescent="0.25">
      <c r="A35" s="1" t="s">
        <v>5</v>
      </c>
      <c r="B35" s="24" t="s">
        <v>59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59</v>
      </c>
      <c r="P35" s="5"/>
      <c r="Q35" s="5">
        <v>0</v>
      </c>
      <c r="R35" s="5"/>
      <c r="S35" s="5">
        <v>0</v>
      </c>
      <c r="T35" s="5"/>
      <c r="U35" s="5">
        <v>0</v>
      </c>
      <c r="V35" s="5"/>
      <c r="W35" s="5">
        <v>0</v>
      </c>
      <c r="X35" s="5"/>
      <c r="Y35" s="5">
        <v>0</v>
      </c>
      <c r="Z35" s="5"/>
      <c r="AA35" s="5">
        <v>0</v>
      </c>
      <c r="AB35" s="5"/>
      <c r="AC35" s="5">
        <v>0</v>
      </c>
      <c r="AD35" s="5"/>
      <c r="AE35" s="5">
        <v>148</v>
      </c>
      <c r="AF35" s="5"/>
      <c r="AG35" s="5">
        <v>0</v>
      </c>
      <c r="AH35" s="5"/>
      <c r="AI35" s="5">
        <v>0</v>
      </c>
      <c r="AJ35" s="5"/>
      <c r="AK35" s="5">
        <v>0</v>
      </c>
      <c r="AL35" s="5"/>
      <c r="AM35" s="5">
        <f t="shared" si="0"/>
        <v>207</v>
      </c>
      <c r="AN35" s="26"/>
      <c r="AO35" s="51">
        <v>74.62</v>
      </c>
      <c r="AP35" s="47">
        <v>15446.34</v>
      </c>
      <c r="AR35" s="10"/>
      <c r="AS35" s="19"/>
      <c r="AT35" s="1"/>
      <c r="AV35" s="10"/>
      <c r="AW35" s="19"/>
    </row>
    <row r="36" spans="1:49" ht="42.75" customHeight="1" x14ac:dyDescent="0.25">
      <c r="A36" s="1" t="s">
        <v>6</v>
      </c>
      <c r="B36" s="24" t="s">
        <v>60</v>
      </c>
      <c r="C36" s="5">
        <v>30</v>
      </c>
      <c r="D36" s="5"/>
      <c r="E36" s="5">
        <v>30</v>
      </c>
      <c r="F36" s="5"/>
      <c r="G36" s="5">
        <v>0</v>
      </c>
      <c r="H36" s="5"/>
      <c r="I36" s="5">
        <v>0</v>
      </c>
      <c r="J36" s="5"/>
      <c r="K36" s="5">
        <v>24</v>
      </c>
      <c r="L36" s="5"/>
      <c r="M36" s="5">
        <v>0</v>
      </c>
      <c r="N36" s="5"/>
      <c r="O36" s="5">
        <v>0</v>
      </c>
      <c r="P36" s="5"/>
      <c r="Q36" s="5">
        <v>0</v>
      </c>
      <c r="R36" s="5"/>
      <c r="S36" s="5">
        <v>0</v>
      </c>
      <c r="T36" s="5"/>
      <c r="U36" s="5">
        <v>0</v>
      </c>
      <c r="V36" s="5"/>
      <c r="W36" s="5">
        <v>24</v>
      </c>
      <c r="X36" s="5"/>
      <c r="Y36" s="5">
        <v>0</v>
      </c>
      <c r="Z36" s="5"/>
      <c r="AA36" s="5">
        <v>0</v>
      </c>
      <c r="AB36" s="5"/>
      <c r="AC36" s="5">
        <v>0</v>
      </c>
      <c r="AD36" s="5"/>
      <c r="AE36" s="5">
        <v>0</v>
      </c>
      <c r="AF36" s="5"/>
      <c r="AG36" s="5">
        <v>0</v>
      </c>
      <c r="AH36" s="5"/>
      <c r="AI36" s="5">
        <v>0</v>
      </c>
      <c r="AJ36" s="5"/>
      <c r="AK36" s="5">
        <v>0</v>
      </c>
      <c r="AL36" s="5"/>
      <c r="AM36" s="5">
        <f t="shared" si="0"/>
        <v>108</v>
      </c>
      <c r="AN36" s="26"/>
      <c r="AO36" s="51">
        <v>120.09</v>
      </c>
      <c r="AP36" s="47">
        <v>12969.72</v>
      </c>
      <c r="AR36" s="10"/>
      <c r="AS36" s="19"/>
      <c r="AT36" s="1"/>
      <c r="AV36" s="10"/>
      <c r="AW36" s="19"/>
    </row>
    <row r="37" spans="1:49" ht="35.25" customHeight="1" x14ac:dyDescent="0.25">
      <c r="A37" s="1" t="s">
        <v>67</v>
      </c>
      <c r="B37" s="27" t="s">
        <v>90</v>
      </c>
      <c r="C37" s="5">
        <v>28</v>
      </c>
      <c r="D37" s="5"/>
      <c r="E37" s="5">
        <v>0</v>
      </c>
      <c r="F37" s="5"/>
      <c r="G37" s="5">
        <v>0</v>
      </c>
      <c r="H37" s="5"/>
      <c r="I37" s="5">
        <v>0</v>
      </c>
      <c r="J37" s="5"/>
      <c r="K37" s="5">
        <v>26</v>
      </c>
      <c r="L37" s="5"/>
      <c r="M37" s="5">
        <v>0</v>
      </c>
      <c r="N37" s="5"/>
      <c r="O37" s="5">
        <v>137</v>
      </c>
      <c r="P37" s="5"/>
      <c r="Q37" s="5">
        <v>0</v>
      </c>
      <c r="R37" s="5"/>
      <c r="S37" s="5">
        <v>0</v>
      </c>
      <c r="T37" s="5"/>
      <c r="U37" s="5">
        <v>0</v>
      </c>
      <c r="V37" s="5"/>
      <c r="W37" s="5">
        <v>0</v>
      </c>
      <c r="X37" s="5"/>
      <c r="Y37" s="5">
        <v>0</v>
      </c>
      <c r="Z37" s="5"/>
      <c r="AA37" s="5">
        <v>0</v>
      </c>
      <c r="AB37" s="5"/>
      <c r="AC37" s="5">
        <v>0</v>
      </c>
      <c r="AD37" s="5"/>
      <c r="AE37" s="5">
        <v>0</v>
      </c>
      <c r="AF37" s="5"/>
      <c r="AG37" s="5">
        <v>0</v>
      </c>
      <c r="AH37" s="5"/>
      <c r="AI37" s="5">
        <v>0</v>
      </c>
      <c r="AJ37" s="5"/>
      <c r="AK37" s="5">
        <v>0</v>
      </c>
      <c r="AL37" s="5"/>
      <c r="AM37" s="5">
        <f t="shared" si="0"/>
        <v>191</v>
      </c>
      <c r="AN37" s="26"/>
      <c r="AO37" s="46">
        <v>158</v>
      </c>
      <c r="AP37" s="13">
        <v>30178</v>
      </c>
      <c r="AR37" s="10"/>
      <c r="AS37" s="19"/>
      <c r="AT37" s="1"/>
      <c r="AV37" s="10"/>
      <c r="AW37" s="19"/>
    </row>
    <row r="38" spans="1:49" ht="35.25" hidden="1" customHeight="1" x14ac:dyDescent="0.25">
      <c r="A38" s="5" t="s">
        <v>68</v>
      </c>
      <c r="B38" s="8" t="s">
        <v>95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>
        <f t="shared" si="0"/>
        <v>0</v>
      </c>
      <c r="AN38" s="39"/>
      <c r="AO38" s="40"/>
      <c r="AP38" s="40"/>
      <c r="AR38" s="10"/>
      <c r="AS38" s="19"/>
      <c r="AT38" s="1"/>
      <c r="AV38" s="10"/>
      <c r="AW38" s="19"/>
    </row>
    <row r="39" spans="1:49" ht="31.5" x14ac:dyDescent="0.25">
      <c r="A39" s="1" t="s">
        <v>68</v>
      </c>
      <c r="B39" s="24" t="s">
        <v>54</v>
      </c>
      <c r="C39" s="5">
        <v>135</v>
      </c>
      <c r="D39" s="5"/>
      <c r="E39" s="5">
        <v>80</v>
      </c>
      <c r="F39" s="5"/>
      <c r="G39" s="5">
        <v>120</v>
      </c>
      <c r="H39" s="5"/>
      <c r="I39" s="5">
        <v>69</v>
      </c>
      <c r="J39" s="5"/>
      <c r="K39" s="5">
        <v>46</v>
      </c>
      <c r="L39" s="5"/>
      <c r="M39" s="5">
        <v>44</v>
      </c>
      <c r="N39" s="5"/>
      <c r="O39" s="5">
        <v>195</v>
      </c>
      <c r="P39" s="5"/>
      <c r="Q39" s="5">
        <v>51</v>
      </c>
      <c r="R39" s="5"/>
      <c r="S39" s="5">
        <v>75</v>
      </c>
      <c r="T39" s="5"/>
      <c r="U39" s="5">
        <v>141</v>
      </c>
      <c r="V39" s="5"/>
      <c r="W39" s="5">
        <v>114</v>
      </c>
      <c r="X39" s="5"/>
      <c r="Y39" s="5">
        <v>61</v>
      </c>
      <c r="Z39" s="5"/>
      <c r="AA39" s="5">
        <v>72</v>
      </c>
      <c r="AB39" s="5"/>
      <c r="AC39" s="5">
        <v>80</v>
      </c>
      <c r="AD39" s="5"/>
      <c r="AE39" s="5">
        <v>149</v>
      </c>
      <c r="AF39" s="5"/>
      <c r="AG39" s="5">
        <v>3</v>
      </c>
      <c r="AH39" s="5"/>
      <c r="AI39" s="5">
        <v>0</v>
      </c>
      <c r="AJ39" s="5"/>
      <c r="AK39" s="5">
        <v>16</v>
      </c>
      <c r="AL39" s="5"/>
      <c r="AM39" s="5">
        <f t="shared" si="0"/>
        <v>1451</v>
      </c>
      <c r="AN39" s="26">
        <f>D39+F39+H39+J39+L39+N39+P39+R39+T39+V39+X39+Z39+AB39+AD39+AF39+AH39+AJ39+AL39</f>
        <v>0</v>
      </c>
      <c r="AO39" s="46">
        <v>41.6</v>
      </c>
      <c r="AP39" s="13">
        <v>60361.599999999999</v>
      </c>
      <c r="AR39" s="10"/>
      <c r="AS39" s="19"/>
      <c r="AT39" s="1"/>
      <c r="AV39" s="10"/>
      <c r="AW39" s="19"/>
    </row>
    <row r="40" spans="1:49" ht="31.5" hidden="1" x14ac:dyDescent="0.25">
      <c r="A40" s="1" t="s">
        <v>93</v>
      </c>
      <c r="B40" s="24" t="s">
        <v>64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6"/>
      <c r="AO40" s="13"/>
      <c r="AP40" s="13">
        <f t="shared" ref="AP40" si="3">AO40*AM40</f>
        <v>0</v>
      </c>
      <c r="AR40" s="10"/>
      <c r="AS40" s="19"/>
      <c r="AT40" s="1"/>
      <c r="AV40" s="10"/>
      <c r="AW40" s="19"/>
    </row>
    <row r="41" spans="1:49" ht="30.75" customHeight="1" x14ac:dyDescent="0.25">
      <c r="A41" s="1" t="s">
        <v>41</v>
      </c>
      <c r="B41" s="43" t="s">
        <v>14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2"/>
      <c r="AO41" s="28"/>
      <c r="AP41" s="53">
        <f>AP42+AP43+AP44+AP45+AP46+AP48</f>
        <v>138616.03999999998</v>
      </c>
      <c r="AR41" s="10"/>
      <c r="AT41" s="1"/>
      <c r="AV41" s="10"/>
    </row>
    <row r="42" spans="1:49" ht="33" customHeight="1" x14ac:dyDescent="0.25">
      <c r="A42" s="1" t="s">
        <v>42</v>
      </c>
      <c r="B42" s="24" t="s">
        <v>49</v>
      </c>
      <c r="C42" s="5">
        <v>14</v>
      </c>
      <c r="D42" s="5"/>
      <c r="E42" s="5">
        <v>0</v>
      </c>
      <c r="F42" s="5"/>
      <c r="G42" s="5">
        <v>0</v>
      </c>
      <c r="H42" s="5"/>
      <c r="I42" s="5">
        <v>33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0</v>
      </c>
      <c r="R42" s="5"/>
      <c r="S42" s="5">
        <v>64</v>
      </c>
      <c r="T42" s="5"/>
      <c r="U42" s="5">
        <v>135</v>
      </c>
      <c r="V42" s="5"/>
      <c r="W42" s="5">
        <v>82</v>
      </c>
      <c r="X42" s="5"/>
      <c r="Y42" s="5">
        <v>0</v>
      </c>
      <c r="Z42" s="5"/>
      <c r="AA42" s="5">
        <v>0</v>
      </c>
      <c r="AB42" s="5"/>
      <c r="AC42" s="5">
        <v>76</v>
      </c>
      <c r="AD42" s="5"/>
      <c r="AE42" s="5">
        <v>0</v>
      </c>
      <c r="AF42" s="5"/>
      <c r="AG42" s="5">
        <v>0</v>
      </c>
      <c r="AH42" s="5"/>
      <c r="AI42" s="5">
        <v>0</v>
      </c>
      <c r="AJ42" s="5"/>
      <c r="AK42" s="5">
        <v>0</v>
      </c>
      <c r="AL42" s="5"/>
      <c r="AM42" s="25">
        <f t="shared" ref="AM42:AN46" si="4">SUM(C42:AK42)</f>
        <v>404</v>
      </c>
      <c r="AN42" s="26"/>
      <c r="AO42" s="46">
        <v>30.6</v>
      </c>
      <c r="AP42" s="13">
        <v>12362.4</v>
      </c>
      <c r="AR42" s="10"/>
      <c r="AS42" s="19"/>
      <c r="AT42" s="1"/>
      <c r="AV42" s="10"/>
      <c r="AW42" s="19"/>
    </row>
    <row r="43" spans="1:49" ht="31.5" x14ac:dyDescent="0.25">
      <c r="A43" s="1" t="s">
        <v>43</v>
      </c>
      <c r="B43" s="24" t="s">
        <v>55</v>
      </c>
      <c r="C43" s="5">
        <v>2</v>
      </c>
      <c r="D43" s="5"/>
      <c r="E43" s="5">
        <v>0</v>
      </c>
      <c r="F43" s="5"/>
      <c r="G43" s="5">
        <v>99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39</v>
      </c>
      <c r="R43" s="5"/>
      <c r="S43" s="5">
        <v>0</v>
      </c>
      <c r="T43" s="5"/>
      <c r="U43" s="5">
        <v>0</v>
      </c>
      <c r="V43" s="5"/>
      <c r="W43" s="5">
        <v>0</v>
      </c>
      <c r="X43" s="5"/>
      <c r="Y43" s="5">
        <v>11</v>
      </c>
      <c r="Z43" s="5"/>
      <c r="AA43" s="5">
        <v>4</v>
      </c>
      <c r="AB43" s="5"/>
      <c r="AC43" s="5">
        <v>0</v>
      </c>
      <c r="AD43" s="5"/>
      <c r="AE43" s="5">
        <v>0</v>
      </c>
      <c r="AF43" s="5"/>
      <c r="AG43" s="5">
        <v>10</v>
      </c>
      <c r="AH43" s="5"/>
      <c r="AI43" s="5">
        <v>0</v>
      </c>
      <c r="AJ43" s="5"/>
      <c r="AK43" s="5">
        <v>14</v>
      </c>
      <c r="AL43" s="5"/>
      <c r="AM43" s="25">
        <f t="shared" si="4"/>
        <v>179</v>
      </c>
      <c r="AN43" s="26"/>
      <c r="AO43" s="46">
        <v>33.700000000000003</v>
      </c>
      <c r="AP43" s="13">
        <v>6032.3</v>
      </c>
      <c r="AR43" s="10"/>
      <c r="AS43" s="19"/>
      <c r="AT43" s="1"/>
      <c r="AV43" s="10"/>
      <c r="AW43" s="19"/>
    </row>
    <row r="44" spans="1:49" ht="31.5" x14ac:dyDescent="0.25">
      <c r="A44" s="1" t="s">
        <v>44</v>
      </c>
      <c r="B44" s="24" t="s">
        <v>59</v>
      </c>
      <c r="C44" s="5"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54</v>
      </c>
      <c r="P44" s="5"/>
      <c r="Q44" s="5">
        <v>0</v>
      </c>
      <c r="R44" s="5"/>
      <c r="S44" s="5">
        <v>0</v>
      </c>
      <c r="T44" s="5"/>
      <c r="U44" s="5">
        <v>0</v>
      </c>
      <c r="V44" s="5"/>
      <c r="W44" s="5">
        <v>0</v>
      </c>
      <c r="X44" s="5"/>
      <c r="Y44" s="5">
        <v>0</v>
      </c>
      <c r="Z44" s="5"/>
      <c r="AA44" s="5">
        <v>0</v>
      </c>
      <c r="AB44" s="5"/>
      <c r="AC44" s="5">
        <v>0</v>
      </c>
      <c r="AD44" s="5"/>
      <c r="AE44" s="5">
        <v>138</v>
      </c>
      <c r="AF44" s="5"/>
      <c r="AG44" s="5">
        <v>0</v>
      </c>
      <c r="AH44" s="5"/>
      <c r="AI44" s="5">
        <v>0</v>
      </c>
      <c r="AJ44" s="5"/>
      <c r="AK44" s="5">
        <v>0</v>
      </c>
      <c r="AL44" s="5"/>
      <c r="AM44" s="5">
        <f t="shared" si="4"/>
        <v>192</v>
      </c>
      <c r="AN44" s="26"/>
      <c r="AO44" s="51">
        <v>74.62</v>
      </c>
      <c r="AP44" s="48">
        <v>14327.04</v>
      </c>
      <c r="AR44" s="10"/>
      <c r="AS44" s="19"/>
      <c r="AT44" s="1"/>
      <c r="AV44" s="10"/>
      <c r="AW44" s="19"/>
    </row>
    <row r="45" spans="1:49" ht="45" customHeight="1" x14ac:dyDescent="0.25">
      <c r="A45" s="1" t="s">
        <v>45</v>
      </c>
      <c r="B45" s="24" t="s">
        <v>60</v>
      </c>
      <c r="C45" s="5">
        <v>31</v>
      </c>
      <c r="D45" s="5"/>
      <c r="E45" s="5">
        <v>29</v>
      </c>
      <c r="F45" s="5"/>
      <c r="G45" s="5">
        <v>0</v>
      </c>
      <c r="H45" s="5"/>
      <c r="I45" s="5">
        <v>0</v>
      </c>
      <c r="J45" s="5"/>
      <c r="K45" s="5">
        <v>17</v>
      </c>
      <c r="L45" s="5"/>
      <c r="M45" s="5">
        <v>0</v>
      </c>
      <c r="N45" s="5"/>
      <c r="O45" s="5">
        <v>0</v>
      </c>
      <c r="P45" s="5"/>
      <c r="Q45" s="5">
        <v>0</v>
      </c>
      <c r="R45" s="5"/>
      <c r="S45" s="5">
        <v>0</v>
      </c>
      <c r="T45" s="5"/>
      <c r="U45" s="5">
        <v>0</v>
      </c>
      <c r="V45" s="5"/>
      <c r="W45" s="5">
        <v>24</v>
      </c>
      <c r="X45" s="5"/>
      <c r="Y45" s="5">
        <v>0</v>
      </c>
      <c r="Z45" s="5"/>
      <c r="AA45" s="5">
        <v>0</v>
      </c>
      <c r="AB45" s="5"/>
      <c r="AC45" s="5">
        <v>0</v>
      </c>
      <c r="AD45" s="5"/>
      <c r="AE45" s="5">
        <v>0</v>
      </c>
      <c r="AF45" s="5"/>
      <c r="AG45" s="5">
        <v>0</v>
      </c>
      <c r="AH45" s="5"/>
      <c r="AI45" s="5">
        <v>0</v>
      </c>
      <c r="AJ45" s="5"/>
      <c r="AK45" s="5">
        <v>0</v>
      </c>
      <c r="AL45" s="5"/>
      <c r="AM45" s="5">
        <f t="shared" si="4"/>
        <v>101</v>
      </c>
      <c r="AN45" s="5">
        <f t="shared" si="4"/>
        <v>70</v>
      </c>
      <c r="AO45" s="48">
        <v>189.54</v>
      </c>
      <c r="AP45" s="48">
        <v>19143.54</v>
      </c>
      <c r="AR45" s="10"/>
      <c r="AS45" s="19"/>
      <c r="AT45" s="1"/>
      <c r="AV45" s="10"/>
      <c r="AW45" s="19"/>
    </row>
    <row r="46" spans="1:49" ht="31.5" x14ac:dyDescent="0.25">
      <c r="A46" s="1" t="s">
        <v>69</v>
      </c>
      <c r="B46" s="27" t="s">
        <v>90</v>
      </c>
      <c r="C46" s="5">
        <v>32</v>
      </c>
      <c r="D46" s="5"/>
      <c r="E46" s="5">
        <v>0</v>
      </c>
      <c r="F46" s="5"/>
      <c r="G46" s="5">
        <v>0</v>
      </c>
      <c r="H46" s="5"/>
      <c r="I46" s="5">
        <v>0</v>
      </c>
      <c r="J46" s="5"/>
      <c r="K46" s="5">
        <v>17</v>
      </c>
      <c r="L46" s="5"/>
      <c r="M46" s="5">
        <v>0</v>
      </c>
      <c r="N46" s="5"/>
      <c r="O46" s="5">
        <v>124</v>
      </c>
      <c r="P46" s="5"/>
      <c r="Q46" s="5">
        <v>0</v>
      </c>
      <c r="R46" s="5"/>
      <c r="S46" s="5">
        <v>0</v>
      </c>
      <c r="T46" s="5"/>
      <c r="U46" s="5">
        <v>0</v>
      </c>
      <c r="V46" s="5"/>
      <c r="W46" s="5">
        <v>0</v>
      </c>
      <c r="X46" s="5"/>
      <c r="Y46" s="5">
        <v>0</v>
      </c>
      <c r="Z46" s="5"/>
      <c r="AA46" s="5">
        <v>0</v>
      </c>
      <c r="AB46" s="5"/>
      <c r="AC46" s="5">
        <v>0</v>
      </c>
      <c r="AD46" s="5"/>
      <c r="AE46" s="5">
        <v>0</v>
      </c>
      <c r="AF46" s="5"/>
      <c r="AG46" s="5">
        <v>0</v>
      </c>
      <c r="AH46" s="5"/>
      <c r="AI46" s="5">
        <v>0</v>
      </c>
      <c r="AJ46" s="5"/>
      <c r="AK46" s="5">
        <v>0</v>
      </c>
      <c r="AL46" s="5"/>
      <c r="AM46" s="5">
        <f t="shared" si="4"/>
        <v>173</v>
      </c>
      <c r="AN46" s="26"/>
      <c r="AO46" s="51">
        <v>174.12</v>
      </c>
      <c r="AP46" s="48">
        <v>30122.76</v>
      </c>
      <c r="AR46" s="10"/>
      <c r="AS46" s="19"/>
      <c r="AT46" s="1"/>
      <c r="AV46" s="10"/>
      <c r="AW46" s="19"/>
    </row>
    <row r="47" spans="1:49" ht="31.5" hidden="1" customHeight="1" x14ac:dyDescent="0.25">
      <c r="A47" s="1" t="s">
        <v>70</v>
      </c>
      <c r="B47" s="8" t="s">
        <v>95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>
        <f t="shared" si="0"/>
        <v>0</v>
      </c>
      <c r="AN47" s="39"/>
      <c r="AO47" s="40"/>
      <c r="AP47" s="40"/>
      <c r="AR47" s="10"/>
      <c r="AS47" s="19"/>
      <c r="AT47" s="1"/>
      <c r="AV47" s="10"/>
      <c r="AW47" s="19"/>
    </row>
    <row r="48" spans="1:49" ht="48.75" customHeight="1" x14ac:dyDescent="0.25">
      <c r="A48" s="1" t="s">
        <v>70</v>
      </c>
      <c r="B48" s="24" t="s">
        <v>52</v>
      </c>
      <c r="C48" s="5">
        <v>116</v>
      </c>
      <c r="D48" s="5"/>
      <c r="E48" s="5">
        <v>77</v>
      </c>
      <c r="F48" s="5"/>
      <c r="G48" s="5">
        <v>99</v>
      </c>
      <c r="H48" s="5"/>
      <c r="I48" s="5">
        <v>37</v>
      </c>
      <c r="J48" s="5"/>
      <c r="K48" s="5">
        <v>49</v>
      </c>
      <c r="L48" s="5"/>
      <c r="M48" s="5">
        <v>74</v>
      </c>
      <c r="N48" s="5"/>
      <c r="O48" s="5">
        <v>178</v>
      </c>
      <c r="P48" s="5"/>
      <c r="Q48" s="5">
        <v>69</v>
      </c>
      <c r="R48" s="5"/>
      <c r="S48" s="5">
        <v>71</v>
      </c>
      <c r="T48" s="5"/>
      <c r="U48" s="5">
        <v>146</v>
      </c>
      <c r="V48" s="5"/>
      <c r="W48" s="5">
        <v>103</v>
      </c>
      <c r="X48" s="5"/>
      <c r="Y48" s="5">
        <v>56</v>
      </c>
      <c r="Z48" s="5"/>
      <c r="AA48" s="5">
        <v>105</v>
      </c>
      <c r="AB48" s="5"/>
      <c r="AC48" s="5">
        <v>75</v>
      </c>
      <c r="AD48" s="5"/>
      <c r="AE48" s="5">
        <v>138</v>
      </c>
      <c r="AF48" s="5"/>
      <c r="AG48" s="5">
        <v>10</v>
      </c>
      <c r="AH48" s="5"/>
      <c r="AI48" s="5">
        <v>10</v>
      </c>
      <c r="AJ48" s="5"/>
      <c r="AK48" s="5">
        <v>17</v>
      </c>
      <c r="AL48" s="5"/>
      <c r="AM48" s="5">
        <f t="shared" si="0"/>
        <v>1430</v>
      </c>
      <c r="AN48" s="26">
        <f>D48+F48+H48+J48+L48+N48+P48+R48+T48+V48+X48+Z48+AB48+AD48+AF48+AH48+AJ48+AL48</f>
        <v>0</v>
      </c>
      <c r="AO48" s="46">
        <v>39.6</v>
      </c>
      <c r="AP48" s="13">
        <v>56628</v>
      </c>
      <c r="AR48" s="10"/>
      <c r="AS48" s="19"/>
      <c r="AT48" s="1"/>
      <c r="AV48" s="10"/>
      <c r="AW48" s="19"/>
    </row>
    <row r="49" spans="1:49" ht="31.5" hidden="1" x14ac:dyDescent="0.25">
      <c r="A49" s="1" t="s">
        <v>94</v>
      </c>
      <c r="B49" s="24" t="s">
        <v>64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26"/>
      <c r="AO49" s="13"/>
      <c r="AP49" s="13">
        <f t="shared" ref="AP49" si="5">AO49*AM49</f>
        <v>0</v>
      </c>
      <c r="AR49" s="10"/>
      <c r="AS49" s="19"/>
      <c r="AT49" s="1"/>
      <c r="AV49" s="10"/>
      <c r="AW49" s="19"/>
    </row>
    <row r="50" spans="1:49" s="3" customFormat="1" x14ac:dyDescent="0.25">
      <c r="A50" s="2"/>
      <c r="B50" s="79" t="s">
        <v>53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29"/>
      <c r="AP50" s="52">
        <f>AP14+AP23+AP32+AP41</f>
        <v>649828.82000000007</v>
      </c>
      <c r="AR50" s="12"/>
      <c r="AV50" s="12"/>
    </row>
    <row r="51" spans="1:49" s="3" customFormat="1" x14ac:dyDescent="0.25">
      <c r="A51" s="2"/>
      <c r="B51" s="59" t="s">
        <v>98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29"/>
      <c r="AP51" s="52">
        <v>120063.48</v>
      </c>
      <c r="AR51" s="63">
        <f>AP50+AP51+M60</f>
        <v>782489</v>
      </c>
      <c r="AV51" s="12"/>
    </row>
    <row r="52" spans="1:49" ht="19.5" hidden="1" customHeight="1" x14ac:dyDescent="0.25">
      <c r="A52" s="4"/>
      <c r="B52" s="30"/>
      <c r="C52" s="31">
        <f>C15+C16+C17+C18+C19+C20+C21+C24+C25+C26+C27+C28+C30+C33+C34+C35+C36+C37+C39+C42+C43+C44+C45+C46+C48</f>
        <v>1106</v>
      </c>
      <c r="D52" s="31">
        <f t="shared" ref="D52:AM52" si="6">D15+D16+D17+D18+D19+D20+D21+D24+D25+D26+D27+D28+D30+D33+D34+D35+D36+D37+D39+D42+D43+D44+D45+D46+D48</f>
        <v>0</v>
      </c>
      <c r="E52" s="31">
        <f t="shared" si="6"/>
        <v>700</v>
      </c>
      <c r="F52" s="31">
        <f t="shared" si="6"/>
        <v>0</v>
      </c>
      <c r="G52" s="31">
        <f t="shared" si="6"/>
        <v>816</v>
      </c>
      <c r="H52" s="31">
        <f t="shared" si="6"/>
        <v>0</v>
      </c>
      <c r="I52" s="31">
        <f t="shared" si="6"/>
        <v>853</v>
      </c>
      <c r="J52" s="31">
        <f t="shared" si="6"/>
        <v>0</v>
      </c>
      <c r="K52" s="31">
        <f t="shared" si="6"/>
        <v>483</v>
      </c>
      <c r="L52" s="31">
        <f t="shared" si="6"/>
        <v>0</v>
      </c>
      <c r="M52" s="31">
        <f t="shared" si="6"/>
        <v>336</v>
      </c>
      <c r="N52" s="31">
        <f t="shared" si="6"/>
        <v>0</v>
      </c>
      <c r="O52" s="31">
        <f t="shared" si="6"/>
        <v>1654</v>
      </c>
      <c r="P52" s="31">
        <f t="shared" si="6"/>
        <v>0</v>
      </c>
      <c r="Q52" s="31">
        <f t="shared" si="6"/>
        <v>446</v>
      </c>
      <c r="R52" s="31">
        <f t="shared" si="6"/>
        <v>0</v>
      </c>
      <c r="S52" s="31">
        <f t="shared" si="6"/>
        <v>608</v>
      </c>
      <c r="T52" s="31">
        <f t="shared" si="6"/>
        <v>0</v>
      </c>
      <c r="U52" s="31">
        <f t="shared" si="6"/>
        <v>1252</v>
      </c>
      <c r="V52" s="31">
        <f t="shared" si="6"/>
        <v>0</v>
      </c>
      <c r="W52" s="31">
        <f t="shared" si="6"/>
        <v>932</v>
      </c>
      <c r="X52" s="31">
        <f t="shared" si="6"/>
        <v>0</v>
      </c>
      <c r="Y52" s="31">
        <f t="shared" si="6"/>
        <v>529</v>
      </c>
      <c r="Z52" s="31">
        <f t="shared" si="6"/>
        <v>0</v>
      </c>
      <c r="AA52" s="31">
        <f t="shared" si="6"/>
        <v>588</v>
      </c>
      <c r="AB52" s="31">
        <f t="shared" si="6"/>
        <v>0</v>
      </c>
      <c r="AC52" s="31">
        <f t="shared" si="6"/>
        <v>579</v>
      </c>
      <c r="AD52" s="31">
        <f t="shared" si="6"/>
        <v>0</v>
      </c>
      <c r="AE52" s="31">
        <f t="shared" si="6"/>
        <v>1380</v>
      </c>
      <c r="AF52" s="31">
        <f t="shared" si="6"/>
        <v>0</v>
      </c>
      <c r="AG52" s="31">
        <f t="shared" si="6"/>
        <v>59</v>
      </c>
      <c r="AH52" s="31">
        <f t="shared" si="6"/>
        <v>0</v>
      </c>
      <c r="AI52" s="31">
        <f t="shared" si="6"/>
        <v>10</v>
      </c>
      <c r="AJ52" s="31">
        <f t="shared" si="6"/>
        <v>0</v>
      </c>
      <c r="AK52" s="31">
        <f t="shared" si="6"/>
        <v>136</v>
      </c>
      <c r="AL52" s="31">
        <f t="shared" si="6"/>
        <v>0</v>
      </c>
      <c r="AM52" s="31">
        <f t="shared" si="6"/>
        <v>12467</v>
      </c>
      <c r="AN52" s="31">
        <f>AN15+AN16+AN17+AN18+AN19+AN20+AN21+AN24+AN25+AN26+AN27+AN28+AN29+AN30+AN33+AN34+AN35+AN36+AN37+AN38+AN39+AN42+AN43+AN44+AN45+AN46+AN48</f>
        <v>70</v>
      </c>
      <c r="AO52" s="54"/>
      <c r="AP52" s="58">
        <f>AP50+M60</f>
        <v>662425.52</v>
      </c>
      <c r="AR52" s="17">
        <v>782489</v>
      </c>
      <c r="AV52" s="10"/>
    </row>
    <row r="53" spans="1:49" ht="48" customHeight="1" x14ac:dyDescent="0.25">
      <c r="A53" s="1" t="s">
        <v>46</v>
      </c>
      <c r="B53" s="32" t="s">
        <v>71</v>
      </c>
      <c r="C53" s="81" t="s">
        <v>33</v>
      </c>
      <c r="D53" s="82"/>
      <c r="E53" s="6" t="s">
        <v>72</v>
      </c>
      <c r="F53" s="33"/>
      <c r="G53" s="83" t="s">
        <v>58</v>
      </c>
      <c r="H53" s="84"/>
      <c r="I53" s="85" t="s">
        <v>73</v>
      </c>
      <c r="J53" s="85"/>
      <c r="K53" s="85"/>
      <c r="M53" s="86" t="s">
        <v>74</v>
      </c>
      <c r="N53" s="87"/>
      <c r="O53" s="88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23"/>
      <c r="AP53" s="54"/>
      <c r="AQ53" s="55"/>
      <c r="AR53" s="10"/>
      <c r="AV53" s="10"/>
    </row>
    <row r="54" spans="1:49" ht="31.5" x14ac:dyDescent="0.25">
      <c r="A54" s="1" t="s">
        <v>75</v>
      </c>
      <c r="B54" s="8" t="s">
        <v>76</v>
      </c>
      <c r="C54" s="24">
        <v>0</v>
      </c>
      <c r="D54" s="24"/>
      <c r="E54" s="24">
        <v>10</v>
      </c>
      <c r="F54" s="24"/>
      <c r="G54" s="24">
        <f>C54+E54</f>
        <v>10</v>
      </c>
      <c r="H54" s="24"/>
      <c r="I54" s="71">
        <v>143.28</v>
      </c>
      <c r="J54" s="71"/>
      <c r="K54" s="71"/>
      <c r="M54" s="72">
        <f t="shared" ref="M54:M59" si="7">I54*G54</f>
        <v>1432.8</v>
      </c>
      <c r="N54" s="73"/>
      <c r="O54" s="74"/>
      <c r="R54" s="35"/>
      <c r="S54" s="35"/>
      <c r="T54" s="35"/>
      <c r="U54" s="36"/>
      <c r="V54" s="35"/>
      <c r="W54" s="35"/>
      <c r="X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23"/>
      <c r="AP54" s="23"/>
      <c r="AR54" s="10"/>
      <c r="AV54" s="10"/>
    </row>
    <row r="55" spans="1:49" ht="31.5" x14ac:dyDescent="0.25">
      <c r="A55" s="1" t="s">
        <v>77</v>
      </c>
      <c r="B55" s="9" t="s">
        <v>78</v>
      </c>
      <c r="C55" s="24">
        <v>0</v>
      </c>
      <c r="D55" s="24"/>
      <c r="E55" s="24">
        <v>10</v>
      </c>
      <c r="F55" s="24"/>
      <c r="G55" s="24">
        <f t="shared" ref="G55:G59" si="8">C55+E55</f>
        <v>10</v>
      </c>
      <c r="H55" s="24"/>
      <c r="I55" s="71">
        <v>47.76</v>
      </c>
      <c r="J55" s="71"/>
      <c r="K55" s="71"/>
      <c r="M55" s="72">
        <f t="shared" si="7"/>
        <v>477.59999999999997</v>
      </c>
      <c r="N55" s="73"/>
      <c r="O55" s="74"/>
      <c r="R55" s="35"/>
      <c r="S55" s="35"/>
      <c r="T55" s="35"/>
      <c r="U55" s="36"/>
      <c r="V55" s="35"/>
      <c r="W55" s="35"/>
      <c r="X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23"/>
      <c r="AP55" s="23"/>
      <c r="AR55" s="10"/>
      <c r="AV55" s="10"/>
    </row>
    <row r="56" spans="1:49" ht="31.5" x14ac:dyDescent="0.25">
      <c r="A56" s="1" t="s">
        <v>79</v>
      </c>
      <c r="B56" s="9" t="s">
        <v>80</v>
      </c>
      <c r="C56" s="24">
        <v>0</v>
      </c>
      <c r="D56" s="24"/>
      <c r="E56" s="24">
        <v>10</v>
      </c>
      <c r="F56" s="24"/>
      <c r="G56" s="24">
        <f t="shared" si="8"/>
        <v>10</v>
      </c>
      <c r="H56" s="24"/>
      <c r="I56" s="71">
        <v>125.37</v>
      </c>
      <c r="J56" s="71"/>
      <c r="K56" s="71"/>
      <c r="M56" s="72">
        <f t="shared" si="7"/>
        <v>1253.7</v>
      </c>
      <c r="N56" s="73"/>
      <c r="O56" s="74"/>
      <c r="R56" s="35"/>
      <c r="S56" s="35"/>
      <c r="T56" s="35"/>
      <c r="U56" s="36"/>
      <c r="V56" s="35"/>
      <c r="W56" s="35"/>
      <c r="X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23"/>
      <c r="AP56" s="23"/>
      <c r="AR56" s="10"/>
      <c r="AV56" s="10"/>
    </row>
    <row r="57" spans="1:49" ht="31.5" x14ac:dyDescent="0.25">
      <c r="A57" s="1" t="s">
        <v>81</v>
      </c>
      <c r="B57" s="8" t="s">
        <v>82</v>
      </c>
      <c r="C57" s="24">
        <v>0</v>
      </c>
      <c r="D57" s="24"/>
      <c r="E57" s="24">
        <v>20</v>
      </c>
      <c r="F57" s="24"/>
      <c r="G57" s="24">
        <f t="shared" si="8"/>
        <v>20</v>
      </c>
      <c r="H57" s="24"/>
      <c r="I57" s="71">
        <v>149.25</v>
      </c>
      <c r="J57" s="71"/>
      <c r="K57" s="71"/>
      <c r="M57" s="72">
        <f t="shared" si="7"/>
        <v>2985</v>
      </c>
      <c r="N57" s="73"/>
      <c r="O57" s="74"/>
      <c r="R57" s="35"/>
      <c r="S57" s="35"/>
      <c r="T57" s="35"/>
      <c r="U57" s="36"/>
      <c r="V57" s="35"/>
      <c r="W57" s="35"/>
      <c r="X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23"/>
      <c r="AP57" s="23"/>
      <c r="AV57" s="10"/>
    </row>
    <row r="58" spans="1:49" ht="31.5" x14ac:dyDescent="0.25">
      <c r="A58" s="1" t="s">
        <v>83</v>
      </c>
      <c r="B58" s="8" t="s">
        <v>84</v>
      </c>
      <c r="C58" s="24">
        <v>0</v>
      </c>
      <c r="D58" s="24"/>
      <c r="E58" s="24">
        <v>30</v>
      </c>
      <c r="F58" s="24"/>
      <c r="G58" s="24">
        <f t="shared" si="8"/>
        <v>30</v>
      </c>
      <c r="H58" s="24"/>
      <c r="I58" s="71">
        <v>143.28</v>
      </c>
      <c r="J58" s="71"/>
      <c r="K58" s="71"/>
      <c r="M58" s="72">
        <f t="shared" si="7"/>
        <v>4298.3999999999996</v>
      </c>
      <c r="N58" s="73"/>
      <c r="O58" s="74"/>
      <c r="R58" s="35"/>
      <c r="S58" s="35"/>
      <c r="T58" s="35"/>
      <c r="U58" s="36"/>
      <c r="V58" s="35"/>
      <c r="W58" s="35"/>
      <c r="X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23"/>
      <c r="AP58" s="23"/>
      <c r="AV58" s="10"/>
    </row>
    <row r="59" spans="1:49" ht="31.5" x14ac:dyDescent="0.25">
      <c r="A59" s="56" t="s">
        <v>85</v>
      </c>
      <c r="B59" s="60" t="s">
        <v>86</v>
      </c>
      <c r="C59" s="61">
        <v>10</v>
      </c>
      <c r="D59" s="61"/>
      <c r="E59" s="61">
        <v>10</v>
      </c>
      <c r="F59" s="61"/>
      <c r="G59" s="61">
        <f t="shared" si="8"/>
        <v>20</v>
      </c>
      <c r="H59" s="61"/>
      <c r="I59" s="75">
        <v>107.46</v>
      </c>
      <c r="J59" s="75"/>
      <c r="K59" s="75"/>
      <c r="M59" s="76">
        <f t="shared" si="7"/>
        <v>2149.1999999999998</v>
      </c>
      <c r="N59" s="77"/>
      <c r="O59" s="78"/>
      <c r="R59" s="35"/>
      <c r="S59" s="35"/>
      <c r="T59" s="35"/>
      <c r="U59" s="36"/>
      <c r="V59" s="35"/>
      <c r="W59" s="35"/>
      <c r="X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23"/>
      <c r="AP59" s="23"/>
      <c r="AV59" s="10"/>
    </row>
    <row r="60" spans="1:49" x14ac:dyDescent="0.25">
      <c r="A60" s="1"/>
      <c r="B60" s="24" t="s">
        <v>99</v>
      </c>
      <c r="C60" s="62">
        <f>C54+C55+C56+C57+C58+C59</f>
        <v>10</v>
      </c>
      <c r="D60" s="62">
        <f t="shared" ref="D60:H60" si="9">D54+D55+D56+D57+D58+D59</f>
        <v>0</v>
      </c>
      <c r="E60" s="62">
        <f t="shared" si="9"/>
        <v>90</v>
      </c>
      <c r="F60" s="62">
        <f t="shared" si="9"/>
        <v>0</v>
      </c>
      <c r="G60" s="62">
        <f t="shared" si="9"/>
        <v>100</v>
      </c>
      <c r="H60" s="62">
        <f t="shared" si="9"/>
        <v>0</v>
      </c>
      <c r="I60" s="66"/>
      <c r="J60" s="66"/>
      <c r="K60" s="66"/>
      <c r="L60" s="25"/>
      <c r="M60" s="67">
        <f>M54+M55+M56+M57+M58+M59</f>
        <v>12596.7</v>
      </c>
      <c r="N60" s="67"/>
      <c r="O60" s="6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V60" s="10"/>
    </row>
    <row r="61" spans="1:49" x14ac:dyDescent="0.25">
      <c r="A61" s="1"/>
      <c r="B61" s="24" t="s">
        <v>53</v>
      </c>
      <c r="C61" s="62"/>
      <c r="D61" s="62"/>
      <c r="E61" s="62"/>
      <c r="F61" s="62"/>
      <c r="G61" s="62"/>
      <c r="H61" s="62"/>
      <c r="I61" s="64"/>
      <c r="J61" s="64"/>
      <c r="K61" s="64"/>
      <c r="L61" s="25"/>
      <c r="M61" s="96">
        <f>AP50+AP51+M60</f>
        <v>782489</v>
      </c>
      <c r="N61" s="97"/>
      <c r="O61" s="98"/>
      <c r="P61" s="57"/>
      <c r="Q61" s="5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V61" s="10"/>
    </row>
    <row r="62" spans="1:49" s="19" customFormat="1" ht="31.15" customHeight="1" x14ac:dyDescent="0.25">
      <c r="A62" s="68" t="s">
        <v>103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30"/>
      <c r="AP62" s="30"/>
      <c r="AQ62" s="17"/>
      <c r="AR62" s="17"/>
      <c r="AS62" s="17"/>
      <c r="AT62" s="17"/>
      <c r="AV62" s="10"/>
    </row>
    <row r="63" spans="1:49" s="19" customFormat="1" x14ac:dyDescent="0.25">
      <c r="A63" s="1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16"/>
      <c r="AP63" s="16"/>
      <c r="AQ63" s="17"/>
      <c r="AR63" s="17"/>
      <c r="AS63" s="17"/>
      <c r="AT63" s="17"/>
      <c r="AV63" s="10"/>
    </row>
    <row r="64" spans="1:49" s="19" customFormat="1" ht="15.75" customHeight="1" x14ac:dyDescent="0.25">
      <c r="A64" s="17"/>
      <c r="B64" s="69" t="s">
        <v>96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16"/>
      <c r="AP64" s="16"/>
      <c r="AQ64" s="17"/>
      <c r="AR64" s="17"/>
      <c r="AS64" s="17"/>
      <c r="AT64" s="17"/>
      <c r="AV64" s="10"/>
    </row>
    <row r="65" spans="1:48" s="19" customFormat="1" x14ac:dyDescent="0.25">
      <c r="A65" s="1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16"/>
      <c r="AP65" s="16"/>
      <c r="AQ65" s="17"/>
      <c r="AR65" s="17"/>
      <c r="AS65" s="17"/>
      <c r="AT65" s="17"/>
      <c r="AV65" s="10"/>
    </row>
    <row r="66" spans="1:48" s="19" customFormat="1" x14ac:dyDescent="0.25">
      <c r="A66" s="1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16"/>
      <c r="AP66" s="16"/>
      <c r="AQ66" s="17"/>
      <c r="AR66" s="17"/>
      <c r="AS66" s="17"/>
      <c r="AT66" s="17"/>
      <c r="AV66" s="10"/>
    </row>
    <row r="67" spans="1:48" s="19" customFormat="1" x14ac:dyDescent="0.25">
      <c r="A67" s="1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16"/>
      <c r="AP67" s="16"/>
      <c r="AQ67" s="17"/>
      <c r="AR67" s="17"/>
      <c r="AS67" s="17"/>
      <c r="AT67" s="17"/>
      <c r="AV67" s="10"/>
    </row>
    <row r="68" spans="1:48" s="19" customFormat="1" x14ac:dyDescent="0.25">
      <c r="A68" s="1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16"/>
      <c r="AP68" s="16"/>
      <c r="AQ68" s="17"/>
      <c r="AR68" s="17"/>
      <c r="AS68" s="17"/>
      <c r="AT68" s="17"/>
      <c r="AV68" s="10"/>
    </row>
    <row r="69" spans="1:48" s="19" customFormat="1" x14ac:dyDescent="0.25">
      <c r="A69" s="1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16"/>
      <c r="AP69" s="16"/>
      <c r="AQ69" s="17"/>
      <c r="AR69" s="17"/>
      <c r="AS69" s="17"/>
      <c r="AT69" s="17"/>
      <c r="AV69" s="10"/>
    </row>
    <row r="70" spans="1:48" s="19" customFormat="1" x14ac:dyDescent="0.25">
      <c r="A70" s="1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16"/>
      <c r="AP70" s="16"/>
      <c r="AQ70" s="17"/>
      <c r="AR70" s="17"/>
      <c r="AS70" s="17"/>
      <c r="AT70" s="17"/>
      <c r="AV70" s="10"/>
    </row>
    <row r="71" spans="1:48" s="19" customFormat="1" x14ac:dyDescent="0.25">
      <c r="A71" s="1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16"/>
      <c r="AP71" s="16"/>
      <c r="AQ71" s="17"/>
      <c r="AR71" s="17"/>
      <c r="AS71" s="17"/>
      <c r="AT71" s="17"/>
      <c r="AV71" s="10"/>
    </row>
    <row r="72" spans="1:48" s="19" customFormat="1" x14ac:dyDescent="0.25">
      <c r="A72" s="1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16"/>
      <c r="AP72" s="16"/>
      <c r="AQ72" s="17"/>
      <c r="AR72" s="17"/>
      <c r="AS72" s="17"/>
      <c r="AT72" s="17"/>
      <c r="AV72" s="10"/>
    </row>
    <row r="73" spans="1:48" s="19" customFormat="1" x14ac:dyDescent="0.25">
      <c r="A73" s="1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16"/>
      <c r="AP73" s="16"/>
      <c r="AQ73" s="17"/>
      <c r="AR73" s="17"/>
      <c r="AS73" s="17"/>
      <c r="AT73" s="17"/>
    </row>
    <row r="74" spans="1:48" s="19" customFormat="1" x14ac:dyDescent="0.25">
      <c r="A74" s="1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16"/>
      <c r="AP74" s="16"/>
      <c r="AQ74" s="17"/>
      <c r="AR74" s="17"/>
      <c r="AS74" s="17"/>
      <c r="AT74" s="17"/>
    </row>
    <row r="75" spans="1:48" s="19" customFormat="1" x14ac:dyDescent="0.25">
      <c r="A75" s="1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16"/>
      <c r="AP75" s="16"/>
      <c r="AQ75" s="17"/>
      <c r="AR75" s="17"/>
      <c r="AS75" s="17"/>
      <c r="AT75" s="17"/>
    </row>
    <row r="76" spans="1:48" s="19" customFormat="1" x14ac:dyDescent="0.25">
      <c r="A76" s="1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16"/>
      <c r="AP76" s="16"/>
      <c r="AQ76" s="17"/>
      <c r="AR76" s="17"/>
      <c r="AS76" s="17"/>
      <c r="AT76" s="17"/>
    </row>
    <row r="77" spans="1:48" s="19" customFormat="1" x14ac:dyDescent="0.25">
      <c r="A77" s="1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16"/>
      <c r="AP77" s="16"/>
      <c r="AQ77" s="17"/>
      <c r="AR77" s="17"/>
      <c r="AS77" s="17"/>
      <c r="AT77" s="17"/>
    </row>
    <row r="78" spans="1:48" s="19" customFormat="1" x14ac:dyDescent="0.25">
      <c r="A78" s="1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16"/>
      <c r="AP78" s="16"/>
      <c r="AQ78" s="17"/>
      <c r="AR78" s="17"/>
      <c r="AS78" s="17"/>
      <c r="AT78" s="17"/>
    </row>
    <row r="79" spans="1:48" s="19" customFormat="1" x14ac:dyDescent="0.25">
      <c r="A79" s="1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16"/>
      <c r="AP79" s="16"/>
      <c r="AQ79" s="17"/>
      <c r="AR79" s="17"/>
      <c r="AS79" s="17"/>
      <c r="AT79" s="17"/>
    </row>
    <row r="80" spans="1:48" s="19" customFormat="1" x14ac:dyDescent="0.25">
      <c r="A80" s="1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16"/>
      <c r="AP80" s="16"/>
      <c r="AQ80" s="17"/>
      <c r="AR80" s="17"/>
      <c r="AS80" s="17"/>
      <c r="AT80" s="17"/>
    </row>
    <row r="81" spans="1:46" s="19" customFormat="1" x14ac:dyDescent="0.25">
      <c r="A81" s="1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16"/>
      <c r="AP81" s="16"/>
      <c r="AQ81" s="17"/>
      <c r="AR81" s="17"/>
      <c r="AS81" s="17"/>
      <c r="AT81" s="17"/>
    </row>
    <row r="82" spans="1:46" s="19" customFormat="1" x14ac:dyDescent="0.25">
      <c r="A82" s="1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16"/>
      <c r="AP82" s="16"/>
      <c r="AQ82" s="17"/>
      <c r="AR82" s="17"/>
      <c r="AS82" s="17"/>
      <c r="AT82" s="17"/>
    </row>
    <row r="83" spans="1:46" s="19" customFormat="1" x14ac:dyDescent="0.25">
      <c r="A83" s="1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16"/>
      <c r="AP83" s="16"/>
      <c r="AQ83" s="17"/>
      <c r="AR83" s="17"/>
      <c r="AS83" s="17"/>
      <c r="AT83" s="17"/>
    </row>
    <row r="84" spans="1:46" s="19" customFormat="1" x14ac:dyDescent="0.25">
      <c r="A84" s="1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16"/>
      <c r="AP84" s="16"/>
      <c r="AQ84" s="17"/>
      <c r="AR84" s="17"/>
      <c r="AS84" s="17"/>
      <c r="AT84" s="17"/>
    </row>
    <row r="85" spans="1:46" s="19" customFormat="1" x14ac:dyDescent="0.25">
      <c r="A85" s="1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16"/>
      <c r="AP85" s="16"/>
      <c r="AQ85" s="17"/>
      <c r="AR85" s="17"/>
      <c r="AS85" s="17"/>
      <c r="AT85" s="17"/>
    </row>
    <row r="86" spans="1:46" s="19" customFormat="1" x14ac:dyDescent="0.25">
      <c r="A86" s="1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16"/>
      <c r="AP86" s="16"/>
      <c r="AQ86" s="17"/>
      <c r="AR86" s="17"/>
      <c r="AS86" s="17"/>
      <c r="AT86" s="17"/>
    </row>
    <row r="87" spans="1:46" s="19" customFormat="1" x14ac:dyDescent="0.25">
      <c r="A87" s="1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16"/>
      <c r="AP87" s="16"/>
      <c r="AQ87" s="17"/>
      <c r="AR87" s="17"/>
      <c r="AS87" s="17"/>
      <c r="AT87" s="17"/>
    </row>
    <row r="88" spans="1:46" s="19" customFormat="1" x14ac:dyDescent="0.25">
      <c r="A88" s="1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16"/>
      <c r="AP88" s="16"/>
      <c r="AQ88" s="17"/>
      <c r="AR88" s="17"/>
      <c r="AS88" s="17"/>
      <c r="AT88" s="17"/>
    </row>
    <row r="89" spans="1:46" s="19" customFormat="1" x14ac:dyDescent="0.25">
      <c r="A89" s="1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16"/>
      <c r="AP89" s="16"/>
      <c r="AQ89" s="17"/>
      <c r="AR89" s="17"/>
      <c r="AS89" s="17"/>
      <c r="AT89" s="17"/>
    </row>
    <row r="90" spans="1:46" s="19" customFormat="1" x14ac:dyDescent="0.25">
      <c r="A90" s="1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16"/>
      <c r="AP90" s="16"/>
      <c r="AQ90" s="17"/>
      <c r="AR90" s="17"/>
      <c r="AS90" s="17"/>
      <c r="AT90" s="17"/>
    </row>
    <row r="91" spans="1:46" s="19" customFormat="1" x14ac:dyDescent="0.25">
      <c r="A91" s="1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16"/>
      <c r="AP91" s="16"/>
      <c r="AQ91" s="17"/>
      <c r="AR91" s="17"/>
      <c r="AS91" s="17"/>
      <c r="AT91" s="17"/>
    </row>
    <row r="92" spans="1:46" s="19" customFormat="1" x14ac:dyDescent="0.25">
      <c r="A92" s="1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6"/>
      <c r="AP92" s="16"/>
      <c r="AQ92" s="17"/>
      <c r="AR92" s="17"/>
      <c r="AS92" s="17"/>
      <c r="AT92" s="17"/>
    </row>
    <row r="93" spans="1:46" s="19" customFormat="1" x14ac:dyDescent="0.25">
      <c r="A93" s="1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16"/>
      <c r="AP93" s="16"/>
      <c r="AQ93" s="17"/>
      <c r="AR93" s="17"/>
      <c r="AS93" s="17"/>
      <c r="AT93" s="17"/>
    </row>
    <row r="94" spans="1:46" s="19" customFormat="1" x14ac:dyDescent="0.25">
      <c r="A94" s="1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16"/>
      <c r="AP94" s="16"/>
      <c r="AQ94" s="17"/>
      <c r="AR94" s="17"/>
      <c r="AS94" s="17"/>
      <c r="AT94" s="17"/>
    </row>
    <row r="95" spans="1:46" s="19" customFormat="1" x14ac:dyDescent="0.25">
      <c r="A95" s="1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16"/>
      <c r="AP95" s="16"/>
      <c r="AQ95" s="17"/>
      <c r="AR95" s="17"/>
      <c r="AS95" s="17"/>
      <c r="AT95" s="17"/>
    </row>
    <row r="96" spans="1:46" s="19" customFormat="1" x14ac:dyDescent="0.25">
      <c r="A96" s="1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16"/>
      <c r="AP96" s="16"/>
      <c r="AQ96" s="17"/>
      <c r="AR96" s="17"/>
      <c r="AS96" s="17"/>
      <c r="AT96" s="17"/>
    </row>
    <row r="97" spans="1:46" s="19" customFormat="1" x14ac:dyDescent="0.25">
      <c r="A97" s="1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16"/>
      <c r="AP97" s="16"/>
      <c r="AQ97" s="17"/>
      <c r="AR97" s="17"/>
      <c r="AS97" s="17"/>
      <c r="AT97" s="17"/>
    </row>
    <row r="98" spans="1:46" s="19" customFormat="1" x14ac:dyDescent="0.25">
      <c r="A98" s="1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16"/>
      <c r="AP98" s="16"/>
      <c r="AQ98" s="17"/>
      <c r="AR98" s="17"/>
      <c r="AS98" s="17"/>
      <c r="AT98" s="17"/>
    </row>
    <row r="99" spans="1:46" s="19" customFormat="1" x14ac:dyDescent="0.25">
      <c r="A99" s="1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16"/>
      <c r="AP99" s="16"/>
      <c r="AQ99" s="17"/>
      <c r="AR99" s="17"/>
      <c r="AS99" s="17"/>
      <c r="AT99" s="17"/>
    </row>
    <row r="100" spans="1:46" s="19" customFormat="1" x14ac:dyDescent="0.25">
      <c r="A100" s="1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16"/>
      <c r="AP100" s="16"/>
      <c r="AQ100" s="17"/>
      <c r="AR100" s="17"/>
      <c r="AS100" s="17"/>
      <c r="AT100" s="17"/>
    </row>
    <row r="101" spans="1:46" s="19" customFormat="1" x14ac:dyDescent="0.25">
      <c r="A101" s="1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16"/>
      <c r="AP101" s="16"/>
      <c r="AQ101" s="17"/>
      <c r="AR101" s="17"/>
      <c r="AS101" s="17"/>
      <c r="AT101" s="17"/>
    </row>
    <row r="102" spans="1:46" s="19" customFormat="1" x14ac:dyDescent="0.25">
      <c r="A102" s="1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16"/>
      <c r="AP102" s="16"/>
      <c r="AQ102" s="17"/>
      <c r="AR102" s="17"/>
      <c r="AS102" s="17"/>
      <c r="AT102" s="17"/>
    </row>
    <row r="103" spans="1:46" s="19" customFormat="1" x14ac:dyDescent="0.25">
      <c r="A103" s="1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16"/>
      <c r="AP103" s="16"/>
      <c r="AQ103" s="17"/>
      <c r="AR103" s="17"/>
      <c r="AS103" s="17"/>
      <c r="AT103" s="17"/>
    </row>
    <row r="104" spans="1:46" s="19" customFormat="1" x14ac:dyDescent="0.25">
      <c r="A104" s="1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16"/>
      <c r="AP104" s="16"/>
      <c r="AQ104" s="17"/>
      <c r="AR104" s="17"/>
      <c r="AS104" s="17"/>
      <c r="AT104" s="17"/>
    </row>
    <row r="105" spans="1:46" s="19" customFormat="1" x14ac:dyDescent="0.25">
      <c r="A105" s="1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16"/>
      <c r="AP105" s="16"/>
      <c r="AQ105" s="17"/>
      <c r="AR105" s="17"/>
      <c r="AS105" s="17"/>
      <c r="AT105" s="17"/>
    </row>
    <row r="106" spans="1:46" s="19" customFormat="1" x14ac:dyDescent="0.25">
      <c r="A106" s="1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16"/>
      <c r="AP106" s="16"/>
      <c r="AQ106" s="17"/>
      <c r="AR106" s="17"/>
      <c r="AS106" s="17"/>
      <c r="AT106" s="17"/>
    </row>
    <row r="107" spans="1:46" s="19" customFormat="1" x14ac:dyDescent="0.25">
      <c r="A107" s="1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16"/>
      <c r="AP107" s="16"/>
      <c r="AQ107" s="17"/>
      <c r="AR107" s="17"/>
      <c r="AS107" s="17"/>
      <c r="AT107" s="17"/>
    </row>
    <row r="108" spans="1:46" s="19" customFormat="1" x14ac:dyDescent="0.25">
      <c r="A108" s="1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16"/>
      <c r="AP108" s="16"/>
      <c r="AQ108" s="17"/>
      <c r="AR108" s="17"/>
      <c r="AS108" s="17"/>
      <c r="AT108" s="17"/>
    </row>
    <row r="109" spans="1:46" s="19" customFormat="1" x14ac:dyDescent="0.25">
      <c r="A109" s="1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16"/>
      <c r="AP109" s="16"/>
      <c r="AQ109" s="17"/>
      <c r="AR109" s="17"/>
      <c r="AS109" s="17"/>
      <c r="AT109" s="17"/>
    </row>
    <row r="110" spans="1:46" s="19" customFormat="1" x14ac:dyDescent="0.25">
      <c r="A110" s="1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16"/>
      <c r="AP110" s="16"/>
      <c r="AQ110" s="17"/>
      <c r="AR110" s="17"/>
      <c r="AS110" s="17"/>
      <c r="AT110" s="17"/>
    </row>
    <row r="111" spans="1:46" s="19" customFormat="1" x14ac:dyDescent="0.25">
      <c r="A111" s="1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16"/>
      <c r="AP111" s="16"/>
      <c r="AQ111" s="17"/>
      <c r="AR111" s="17"/>
      <c r="AS111" s="17"/>
      <c r="AT111" s="17"/>
    </row>
    <row r="112" spans="1:46" s="19" customFormat="1" x14ac:dyDescent="0.25">
      <c r="A112" s="1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16"/>
      <c r="AP112" s="16"/>
      <c r="AQ112" s="17"/>
      <c r="AR112" s="17"/>
      <c r="AS112" s="17"/>
      <c r="AT112" s="17"/>
    </row>
    <row r="113" spans="1:46" s="19" customFormat="1" x14ac:dyDescent="0.25">
      <c r="A113" s="1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16"/>
      <c r="AP113" s="16"/>
      <c r="AQ113" s="17"/>
      <c r="AR113" s="17"/>
      <c r="AS113" s="17"/>
      <c r="AT113" s="17"/>
    </row>
    <row r="114" spans="1:46" s="19" customFormat="1" x14ac:dyDescent="0.25">
      <c r="A114" s="1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16"/>
      <c r="AP114" s="16"/>
      <c r="AQ114" s="17"/>
      <c r="AR114" s="17"/>
      <c r="AS114" s="17"/>
      <c r="AT114" s="17"/>
    </row>
  </sheetData>
  <mergeCells count="54">
    <mergeCell ref="M61:O61"/>
    <mergeCell ref="A7:AN7"/>
    <mergeCell ref="A8:AN8"/>
    <mergeCell ref="A9:AN9"/>
    <mergeCell ref="A6:AN6"/>
    <mergeCell ref="I12:J12"/>
    <mergeCell ref="K12:L12"/>
    <mergeCell ref="M12:N12"/>
    <mergeCell ref="O12:P12"/>
    <mergeCell ref="AM12:AN12"/>
    <mergeCell ref="Q12:R12"/>
    <mergeCell ref="S12:T12"/>
    <mergeCell ref="U12:V12"/>
    <mergeCell ref="W12:X12"/>
    <mergeCell ref="Y12:Z12"/>
    <mergeCell ref="AK12:AL12"/>
    <mergeCell ref="A1:AN1"/>
    <mergeCell ref="A2:AN2"/>
    <mergeCell ref="A3:AN3"/>
    <mergeCell ref="A4:AN4"/>
    <mergeCell ref="A5:AN5"/>
    <mergeCell ref="AA12:AB12"/>
    <mergeCell ref="AC12:AD12"/>
    <mergeCell ref="AE12:AF12"/>
    <mergeCell ref="AG12:AH12"/>
    <mergeCell ref="AI12:AJ12"/>
    <mergeCell ref="A12:A13"/>
    <mergeCell ref="B12:B13"/>
    <mergeCell ref="C12:D12"/>
    <mergeCell ref="E12:F12"/>
    <mergeCell ref="G12:H12"/>
    <mergeCell ref="I56:K56"/>
    <mergeCell ref="M56:O56"/>
    <mergeCell ref="B50:AN50"/>
    <mergeCell ref="C53:D53"/>
    <mergeCell ref="G53:H53"/>
    <mergeCell ref="I53:K53"/>
    <mergeCell ref="M53:O53"/>
    <mergeCell ref="AA10:AM10"/>
    <mergeCell ref="I60:K60"/>
    <mergeCell ref="M60:O60"/>
    <mergeCell ref="A62:AN62"/>
    <mergeCell ref="B64:W64"/>
    <mergeCell ref="A11:AP11"/>
    <mergeCell ref="I57:K57"/>
    <mergeCell ref="M57:O57"/>
    <mergeCell ref="I58:K58"/>
    <mergeCell ref="M58:O58"/>
    <mergeCell ref="I59:K59"/>
    <mergeCell ref="M59:O59"/>
    <mergeCell ref="I54:K54"/>
    <mergeCell ref="M54:O54"/>
    <mergeCell ref="I55:K55"/>
    <mergeCell ref="M55:O55"/>
  </mergeCells>
  <pageMargins left="0.23622047244094491" right="0.23622047244094491" top="0" bottom="0" header="0.31496062992125984" footer="0.31496062992125984"/>
  <pageSetup paperSize="9" scale="70" orientation="landscape" r:id="rId1"/>
  <rowBreaks count="1" manualBreakCount="1">
    <brk id="3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по тетр. 2022</vt:lpstr>
      <vt:lpstr>'Смета по тетр. 2022'!Область_печати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2022-08-04T08:25:43Z</cp:lastPrinted>
  <dcterms:created xsi:type="dcterms:W3CDTF">2020-05-18T08:47:23Z</dcterms:created>
  <dcterms:modified xsi:type="dcterms:W3CDTF">2022-08-04T08:25:50Z</dcterms:modified>
</cp:coreProperties>
</file>