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490" windowHeight="8145"/>
  </bookViews>
  <sheets>
    <sheet name="Приложение № 1" sheetId="1" r:id="rId1"/>
  </sheets>
  <definedNames>
    <definedName name="_xlnm.Print_Titles" localSheetId="0">'Приложение № 1'!$8:$8</definedName>
    <definedName name="_xlnm.Print_Area" localSheetId="0">'Приложение № 1'!$A$1:$C$19</definedName>
  </definedNames>
  <calcPr calcId="145621" fullPrecision="0"/>
</workbook>
</file>

<file path=xl/calcChain.xml><?xml version="1.0" encoding="utf-8"?>
<calcChain xmlns="http://schemas.openxmlformats.org/spreadsheetml/2006/main">
  <c r="C19" i="1" l="1"/>
  <c r="L19" i="1"/>
  <c r="K19" i="1"/>
  <c r="J19" i="1"/>
  <c r="I19" i="1"/>
  <c r="G19" i="1"/>
  <c r="H19" i="1" s="1"/>
  <c r="F19" i="1"/>
  <c r="E19" i="1"/>
  <c r="C15" i="1" l="1"/>
  <c r="C11" i="1" l="1"/>
  <c r="C10" i="1"/>
  <c r="O14" i="1"/>
  <c r="O13" i="1"/>
  <c r="O12" i="1"/>
  <c r="O18" i="1" l="1"/>
  <c r="O17" i="1"/>
  <c r="O16" i="1"/>
  <c r="N15" i="1"/>
  <c r="M15" i="1"/>
  <c r="L15" i="1"/>
  <c r="K15" i="1"/>
  <c r="J15" i="1"/>
  <c r="I15" i="1"/>
  <c r="H15" i="1"/>
  <c r="G15" i="1"/>
  <c r="O11" i="1"/>
  <c r="O10" i="1"/>
  <c r="O9" i="1"/>
  <c r="O15" i="1" l="1"/>
</calcChain>
</file>

<file path=xl/sharedStrings.xml><?xml version="1.0" encoding="utf-8"?>
<sst xmlns="http://schemas.openxmlformats.org/spreadsheetml/2006/main" count="61" uniqueCount="49">
  <si>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</si>
  <si>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</si>
  <si>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</si>
  <si>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</si>
  <si>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</si>
  <si>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</si>
  <si>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</si>
  <si>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</si>
  <si>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</si>
  <si>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</si>
  <si>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№ п/п</t>
  </si>
  <si>
    <t>Доходы</t>
  </si>
  <si>
    <t>на цели осуществления городом Тирасполем функций столицы, из них:</t>
  </si>
  <si>
    <t>1.</t>
  </si>
  <si>
    <t>2.</t>
  </si>
  <si>
    <t>3.</t>
  </si>
  <si>
    <t>4.</t>
  </si>
  <si>
    <t>за счет Фонда поддержки территорий городов и районов</t>
  </si>
  <si>
    <t>6.</t>
  </si>
  <si>
    <t>6.1.</t>
  </si>
  <si>
    <t>6.2.</t>
  </si>
  <si>
    <t>6.3.</t>
  </si>
  <si>
    <t>за счет Дорожного фонда</t>
  </si>
  <si>
    <t>Субсидии из республиканского бюджета, в том числе прошлых лет:</t>
  </si>
  <si>
    <t>на оплату текущих трансфертов предприятиям электротранспорта</t>
  </si>
  <si>
    <t>2.1</t>
  </si>
  <si>
    <t>расходы на благоустройство и озеленение территорий городов (районов)</t>
  </si>
  <si>
    <t>Предельные расходы, в т.ч.</t>
  </si>
  <si>
    <t>Предельные расходы</t>
  </si>
  <si>
    <t>за счет фонда поддержки территорий городов и районов</t>
  </si>
  <si>
    <t>2.2.</t>
  </si>
  <si>
    <t>2.1.</t>
  </si>
  <si>
    <t>2.3.</t>
  </si>
  <si>
    <t>2.4.</t>
  </si>
  <si>
    <t>на оплату коммунальных услуг</t>
  </si>
  <si>
    <t>на возмещение льгот по коммунальным услугам и услугам жилищного фонда</t>
  </si>
  <si>
    <t>на установку, ремонт и компенсацию за установку памятников</t>
  </si>
  <si>
    <t>на цели осуществления городом Тирасполем функций столицы</t>
  </si>
  <si>
    <t>за счет Дорожного фонда (на развитие дорожной отрасли)</t>
  </si>
  <si>
    <t>2023 год</t>
  </si>
  <si>
    <t>Приложение № 1</t>
  </si>
  <si>
    <t xml:space="preserve">к Решению Тираспольского городского </t>
  </si>
  <si>
    <t xml:space="preserve">Совета народных депутатов </t>
  </si>
  <si>
    <t>Основные характеристики доходной и расходной частей местного бюджета города Тирасполь  на 2023 год</t>
  </si>
  <si>
    <t>Предельные расходы с учетом субсидий из республиканского бюджета</t>
  </si>
  <si>
    <t>3.1.</t>
  </si>
  <si>
    <t>3.2.</t>
  </si>
  <si>
    <t>3.3.</t>
  </si>
  <si>
    <t xml:space="preserve">№ 4 от 9 февраля 2023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</si>
</sst>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-;\-* #,##0.0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7">
    <xf numFmtId="0" fontId="0" fillId="0" borderId="0" xfId="0"/>
    <xf numFmtId="3" fontId="2" fillId="0" borderId="0" xfId="0" applyNumberFormat="1" applyFont="1"/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3" fillId="0" borderId="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wrapText="1"/>
    </xf>
    <xf numFmtId="3" fontId="6" fillId="2" borderId="1" xfId="1" applyNumberFormat="1" applyFont="1" applyFill="1" applyBorder="1" applyAlignment="1">
      <alignment vertical="center" wrapText="1"/>
    </xf>
    <xf numFmtId="3" fontId="6" fillId="0" borderId="1" xfId="1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0" fontId="2" fillId="0" borderId="0" xfId="0" applyFont="1" applyFill="1" applyBorder="1" applyAlignment="1"/>
    <xf numFmtId="0" fontId="2" fillId="0" borderId="0" xfId="0" applyFont="1" applyAlignment="1"/>
    <xf numFmtId="3" fontId="3" fillId="0" borderId="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11">
    <cellStyle name="Обычный" xfId="0" builtinId="0"/>
    <cellStyle name="Финансовый 2" xfId="1"/>
    <cellStyle name="Финансовый 2 2" xfId="4"/>
    <cellStyle name="Финансовый 2 2 2" xfId="9"/>
    <cellStyle name="Финансовый 2 3" xfId="6"/>
    <cellStyle name="Финансовый 3" xfId="2"/>
    <cellStyle name="Финансовый 3 2" xfId="7"/>
    <cellStyle name="Финансовый 4" xfId="3"/>
    <cellStyle name="Финансовый 4 2" xfId="8"/>
    <cellStyle name="Финансовый 5" xfId="5"/>
    <cellStyle name="Финансовый 5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view="pageBreakPreview" zoomScale="80" zoomScaleNormal="80" zoomScaleSheetLayoutView="80" workbookViewId="0">
      <pane xSplit="2" ySplit="8" topLeftCell="C9" activePane="bottomRight" state="frozenSplit"/>
      <selection pane="topRight" activeCell="B1" sqref="B1"/>
      <selection pane="bottomLeft" activeCell="A8" sqref="A8"/>
      <selection pane="bottomRight" activeCell="V14" sqref="V14"/>
    </sheetView>
  </sheetViews>
  <sheetFormatPr defaultColWidth="9.140625" defaultRowHeight="15.75" x14ac:dyDescent="0.25"/>
  <cols>
    <col min="1" max="1" width="6.140625" style="1" customWidth="1"/>
    <col min="2" max="2" width="43.28515625" style="1" customWidth="1"/>
    <col min="3" max="3" width="13.7109375" style="1" customWidth="1"/>
    <col min="4" max="4" width="4.28515625" style="1" customWidth="1"/>
    <col min="5" max="5" width="6.28515625" style="1" hidden="1" customWidth="1"/>
    <col min="6" max="6" width="60.7109375" style="1" hidden="1" customWidth="1"/>
    <col min="7" max="7" width="12.5703125" style="1" hidden="1" customWidth="1"/>
    <col min="8" max="9" width="11.5703125" style="1" hidden="1" customWidth="1"/>
    <col min="10" max="10" width="12.5703125" style="1" hidden="1" customWidth="1"/>
    <col min="11" max="12" width="11.5703125" style="1" hidden="1" customWidth="1"/>
    <col min="13" max="13" width="13.42578125" style="1" hidden="1" customWidth="1"/>
    <col min="14" max="14" width="11.5703125" style="1" hidden="1" customWidth="1"/>
    <col min="15" max="15" width="12.5703125" style="1" hidden="1" customWidth="1"/>
    <col min="16" max="16384" width="9.140625" style="1"/>
  </cols>
  <sheetData>
    <row r="1" spans="1:15" s="27" customFormat="1" x14ac:dyDescent="0.25">
      <c r="A1" s="35" t="s">
        <v>40</v>
      </c>
      <c r="B1" s="35"/>
      <c r="C1" s="35"/>
      <c r="D1" s="28"/>
      <c r="E1" s="28"/>
      <c r="F1" s="28"/>
      <c r="G1" s="28"/>
      <c r="H1" s="28"/>
      <c r="I1" s="28"/>
      <c r="J1" s="28"/>
      <c r="K1" s="28"/>
      <c r="L1" s="26"/>
    </row>
    <row r="2" spans="1:15" s="27" customFormat="1" x14ac:dyDescent="0.25">
      <c r="A2" s="36" t="s">
        <v>41</v>
      </c>
      <c r="B2" s="36"/>
      <c r="C2" s="36"/>
      <c r="D2" s="29"/>
      <c r="E2" s="29"/>
      <c r="F2" s="29"/>
      <c r="G2" s="29"/>
      <c r="H2" s="29"/>
      <c r="I2" s="29"/>
      <c r="J2" s="29"/>
      <c r="K2" s="29"/>
      <c r="L2" s="26"/>
    </row>
    <row r="3" spans="1:15" s="27" customFormat="1" x14ac:dyDescent="0.25">
      <c r="A3" s="36" t="s">
        <v>42</v>
      </c>
      <c r="B3" s="36"/>
      <c r="C3" s="36"/>
      <c r="D3" s="29"/>
      <c r="E3" s="29"/>
      <c r="F3" s="29"/>
      <c r="G3" s="29"/>
      <c r="H3" s="29"/>
      <c r="I3" s="29"/>
      <c r="J3" s="29"/>
      <c r="K3" s="29"/>
      <c r="L3" s="26"/>
    </row>
    <row r="4" spans="1:15" s="27" customFormat="1" x14ac:dyDescent="0.25">
      <c r="A4" s="36" t="s">
        <v>48</v>
      </c>
      <c r="B4" s="36"/>
      <c r="C4" s="36"/>
      <c r="D4" s="29"/>
      <c r="E4" s="29"/>
      <c r="F4" s="29"/>
      <c r="G4" s="29"/>
      <c r="H4" s="29"/>
      <c r="I4" s="29"/>
      <c r="J4" s="29"/>
      <c r="K4" s="29"/>
      <c r="L4" s="26"/>
    </row>
    <row r="6" spans="1:15" ht="30.75" customHeight="1" x14ac:dyDescent="0.25">
      <c r="A6" s="34" t="s">
        <v>43</v>
      </c>
      <c r="B6" s="34"/>
      <c r="C6" s="34"/>
    </row>
    <row r="7" spans="1:15" ht="16.5" thickBot="1" x14ac:dyDescent="0.3"/>
    <row r="8" spans="1:15" s="2" customFormat="1" ht="32.25" thickBot="1" x14ac:dyDescent="0.3">
      <c r="A8" s="33" t="s">
        <v>10</v>
      </c>
      <c r="B8" s="7" t="s">
        <v>0</v>
      </c>
      <c r="C8" s="8" t="s">
        <v>39</v>
      </c>
      <c r="E8" s="16" t="s">
        <v>10</v>
      </c>
      <c r="F8" s="17" t="s">
        <v>0</v>
      </c>
      <c r="G8" s="16" t="s">
        <v>1</v>
      </c>
      <c r="H8" s="16" t="s">
        <v>2</v>
      </c>
      <c r="I8" s="16" t="s">
        <v>3</v>
      </c>
      <c r="J8" s="16" t="s">
        <v>4</v>
      </c>
      <c r="K8" s="16" t="s">
        <v>5</v>
      </c>
      <c r="L8" s="16" t="s">
        <v>6</v>
      </c>
      <c r="M8" s="16" t="s">
        <v>7</v>
      </c>
      <c r="N8" s="16" t="s">
        <v>8</v>
      </c>
      <c r="O8" s="16" t="s">
        <v>9</v>
      </c>
    </row>
    <row r="9" spans="1:15" s="2" customFormat="1" x14ac:dyDescent="0.25">
      <c r="A9" s="10" t="s">
        <v>13</v>
      </c>
      <c r="B9" s="6" t="s">
        <v>11</v>
      </c>
      <c r="C9" s="12">
        <v>460724198</v>
      </c>
      <c r="E9" s="18" t="s">
        <v>13</v>
      </c>
      <c r="F9" s="19" t="s">
        <v>11</v>
      </c>
      <c r="G9" s="20">
        <v>390275354</v>
      </c>
      <c r="H9" s="20">
        <v>40683022</v>
      </c>
      <c r="I9" s="20">
        <v>250128366</v>
      </c>
      <c r="J9" s="21">
        <v>225158240</v>
      </c>
      <c r="K9" s="21">
        <v>98813003</v>
      </c>
      <c r="L9" s="21">
        <v>139557867</v>
      </c>
      <c r="M9" s="20">
        <v>69626559</v>
      </c>
      <c r="N9" s="20">
        <v>40599196</v>
      </c>
      <c r="O9" s="20">
        <f>SUM(G9:N9)</f>
        <v>1254841607</v>
      </c>
    </row>
    <row r="10" spans="1:15" s="2" customFormat="1" x14ac:dyDescent="0.25">
      <c r="A10" s="11" t="s">
        <v>14</v>
      </c>
      <c r="B10" s="3" t="s">
        <v>27</v>
      </c>
      <c r="C10" s="13">
        <f>460724198</f>
        <v>460724198</v>
      </c>
      <c r="D10" s="5"/>
      <c r="E10" s="18" t="s">
        <v>14</v>
      </c>
      <c r="F10" s="19" t="s">
        <v>28</v>
      </c>
      <c r="G10" s="22">
        <v>434409981</v>
      </c>
      <c r="H10" s="22">
        <v>47093074</v>
      </c>
      <c r="I10" s="22">
        <v>325871061</v>
      </c>
      <c r="J10" s="22">
        <v>254117771</v>
      </c>
      <c r="K10" s="22">
        <v>131386790</v>
      </c>
      <c r="L10" s="22">
        <v>210660691</v>
      </c>
      <c r="M10" s="22">
        <v>129224233</v>
      </c>
      <c r="N10" s="22">
        <v>75134107</v>
      </c>
      <c r="O10" s="22">
        <f t="shared" ref="O10:O18" si="0">SUM(G10:N10)</f>
        <v>1607897708</v>
      </c>
    </row>
    <row r="11" spans="1:15" s="2" customFormat="1" ht="25.5" x14ac:dyDescent="0.25">
      <c r="A11" s="9" t="s">
        <v>31</v>
      </c>
      <c r="B11" s="4" t="s">
        <v>34</v>
      </c>
      <c r="C11" s="15">
        <f>16274747+82066+328</f>
        <v>16357141</v>
      </c>
      <c r="D11" s="5"/>
      <c r="E11" s="23" t="s">
        <v>25</v>
      </c>
      <c r="F11" s="24" t="s">
        <v>26</v>
      </c>
      <c r="G11" s="25">
        <v>8600000</v>
      </c>
      <c r="H11" s="25">
        <v>513542</v>
      </c>
      <c r="I11" s="25">
        <v>3633572</v>
      </c>
      <c r="J11" s="25">
        <v>1573173</v>
      </c>
      <c r="K11" s="25">
        <v>946961</v>
      </c>
      <c r="L11" s="25">
        <v>882339</v>
      </c>
      <c r="M11" s="25">
        <v>293472</v>
      </c>
      <c r="N11" s="25">
        <v>481304</v>
      </c>
      <c r="O11" s="25">
        <f t="shared" si="0"/>
        <v>16924363</v>
      </c>
    </row>
    <row r="12" spans="1:15" s="2" customFormat="1" ht="31.5" x14ac:dyDescent="0.25">
      <c r="A12" s="9" t="s">
        <v>30</v>
      </c>
      <c r="B12" s="4" t="s">
        <v>35</v>
      </c>
      <c r="C12" s="15">
        <v>5696252</v>
      </c>
      <c r="D12" s="5"/>
      <c r="E12" s="23" t="s">
        <v>25</v>
      </c>
      <c r="F12" s="24" t="s">
        <v>26</v>
      </c>
      <c r="G12" s="25">
        <v>8600000</v>
      </c>
      <c r="H12" s="25">
        <v>513542</v>
      </c>
      <c r="I12" s="25">
        <v>3633572</v>
      </c>
      <c r="J12" s="25">
        <v>1573173</v>
      </c>
      <c r="K12" s="25">
        <v>946961</v>
      </c>
      <c r="L12" s="25">
        <v>882339</v>
      </c>
      <c r="M12" s="25">
        <v>293472</v>
      </c>
      <c r="N12" s="25">
        <v>481304</v>
      </c>
      <c r="O12" s="25">
        <f t="shared" ref="O12:O14" si="1">SUM(G12:N12)</f>
        <v>16924363</v>
      </c>
    </row>
    <row r="13" spans="1:15" s="2" customFormat="1" ht="31.5" x14ac:dyDescent="0.25">
      <c r="A13" s="9" t="s">
        <v>32</v>
      </c>
      <c r="B13" s="4" t="s">
        <v>36</v>
      </c>
      <c r="C13" s="15">
        <v>33750</v>
      </c>
      <c r="D13" s="5"/>
      <c r="E13" s="23" t="s">
        <v>25</v>
      </c>
      <c r="F13" s="24" t="s">
        <v>26</v>
      </c>
      <c r="G13" s="25">
        <v>8600000</v>
      </c>
      <c r="H13" s="25">
        <v>513542</v>
      </c>
      <c r="I13" s="25">
        <v>3633572</v>
      </c>
      <c r="J13" s="25">
        <v>1573173</v>
      </c>
      <c r="K13" s="25">
        <v>946961</v>
      </c>
      <c r="L13" s="25">
        <v>882339</v>
      </c>
      <c r="M13" s="25">
        <v>293472</v>
      </c>
      <c r="N13" s="25">
        <v>481304</v>
      </c>
      <c r="O13" s="25">
        <f t="shared" si="1"/>
        <v>16924363</v>
      </c>
    </row>
    <row r="14" spans="1:15" s="2" customFormat="1" ht="31.5" x14ac:dyDescent="0.25">
      <c r="A14" s="9" t="s">
        <v>33</v>
      </c>
      <c r="B14" s="4" t="s">
        <v>24</v>
      </c>
      <c r="C14" s="15">
        <v>14311588</v>
      </c>
      <c r="D14" s="5"/>
      <c r="E14" s="23" t="s">
        <v>25</v>
      </c>
      <c r="F14" s="24" t="s">
        <v>26</v>
      </c>
      <c r="G14" s="25">
        <v>8600000</v>
      </c>
      <c r="H14" s="25">
        <v>513542</v>
      </c>
      <c r="I14" s="25">
        <v>3633572</v>
      </c>
      <c r="J14" s="25">
        <v>1573173</v>
      </c>
      <c r="K14" s="25">
        <v>946961</v>
      </c>
      <c r="L14" s="25">
        <v>882339</v>
      </c>
      <c r="M14" s="25">
        <v>293472</v>
      </c>
      <c r="N14" s="25">
        <v>481304</v>
      </c>
      <c r="O14" s="25">
        <f t="shared" si="1"/>
        <v>16924363</v>
      </c>
    </row>
    <row r="15" spans="1:15" ht="31.5" x14ac:dyDescent="0.25">
      <c r="A15" s="11" t="s">
        <v>15</v>
      </c>
      <c r="B15" s="3" t="s">
        <v>23</v>
      </c>
      <c r="C15" s="13">
        <f>SUM(C16+C17+C18)</f>
        <v>41884114</v>
      </c>
      <c r="E15" s="18" t="s">
        <v>18</v>
      </c>
      <c r="F15" s="19" t="s">
        <v>23</v>
      </c>
      <c r="G15" s="22" t="e">
        <f>G16+G17+G18+#REF!+#REF!</f>
        <v>#REF!</v>
      </c>
      <c r="H15" s="22" t="e">
        <f>H16+H17+H18+#REF!+#REF!</f>
        <v>#REF!</v>
      </c>
      <c r="I15" s="22" t="e">
        <f>I16+I17+I18+#REF!+#REF!</f>
        <v>#REF!</v>
      </c>
      <c r="J15" s="22" t="e">
        <f>J16+J17+J18+#REF!+#REF!</f>
        <v>#REF!</v>
      </c>
      <c r="K15" s="22" t="e">
        <f>K16+K17+K18+#REF!+#REF!</f>
        <v>#REF!</v>
      </c>
      <c r="L15" s="22" t="e">
        <f>L16+L17+L18+#REF!+#REF!</f>
        <v>#REF!</v>
      </c>
      <c r="M15" s="22" t="e">
        <f>M16+M17+M18+#REF!+#REF!</f>
        <v>#REF!</v>
      </c>
      <c r="N15" s="22" t="e">
        <f>N16+N17+N18+#REF!+#REF!</f>
        <v>#REF!</v>
      </c>
      <c r="O15" s="22" t="e">
        <f>SUM(G15:N15)</f>
        <v>#REF!</v>
      </c>
    </row>
    <row r="16" spans="1:15" ht="31.5" x14ac:dyDescent="0.25">
      <c r="A16" s="9" t="s">
        <v>45</v>
      </c>
      <c r="B16" s="4" t="s">
        <v>29</v>
      </c>
      <c r="C16" s="14">
        <v>2642636</v>
      </c>
      <c r="E16" s="23" t="s">
        <v>19</v>
      </c>
      <c r="F16" s="24" t="s">
        <v>17</v>
      </c>
      <c r="G16" s="25">
        <v>2313961</v>
      </c>
      <c r="H16" s="25">
        <v>112828</v>
      </c>
      <c r="I16" s="25">
        <v>789570</v>
      </c>
      <c r="J16" s="25">
        <v>527920</v>
      </c>
      <c r="K16" s="25">
        <v>513553</v>
      </c>
      <c r="L16" s="25">
        <v>1169966</v>
      </c>
      <c r="M16" s="25">
        <v>553104</v>
      </c>
      <c r="N16" s="25">
        <v>376002</v>
      </c>
      <c r="O16" s="25">
        <f t="shared" si="0"/>
        <v>6356904</v>
      </c>
    </row>
    <row r="17" spans="1:15" ht="31.5" x14ac:dyDescent="0.25">
      <c r="A17" s="9" t="s">
        <v>46</v>
      </c>
      <c r="B17" s="4" t="s">
        <v>37</v>
      </c>
      <c r="C17" s="14">
        <v>499587</v>
      </c>
      <c r="E17" s="23" t="s">
        <v>20</v>
      </c>
      <c r="F17" s="24" t="s">
        <v>12</v>
      </c>
      <c r="G17" s="25">
        <v>2444377</v>
      </c>
      <c r="H17" s="25"/>
      <c r="I17" s="25"/>
      <c r="J17" s="25"/>
      <c r="K17" s="25"/>
      <c r="L17" s="25"/>
      <c r="M17" s="25"/>
      <c r="N17" s="25"/>
      <c r="O17" s="25">
        <f t="shared" si="0"/>
        <v>2444377</v>
      </c>
    </row>
    <row r="18" spans="1:15" ht="31.5" x14ac:dyDescent="0.25">
      <c r="A18" s="9" t="s">
        <v>47</v>
      </c>
      <c r="B18" s="4" t="s">
        <v>38</v>
      </c>
      <c r="C18" s="14">
        <v>38741891</v>
      </c>
      <c r="E18" s="23" t="s">
        <v>21</v>
      </c>
      <c r="F18" s="24" t="s">
        <v>22</v>
      </c>
      <c r="G18" s="25">
        <v>42937896</v>
      </c>
      <c r="H18" s="25">
        <v>2735280</v>
      </c>
      <c r="I18" s="25">
        <v>30273265</v>
      </c>
      <c r="J18" s="25">
        <v>32552417</v>
      </c>
      <c r="K18" s="25">
        <v>21538917</v>
      </c>
      <c r="L18" s="25">
        <v>38846541</v>
      </c>
      <c r="M18" s="25">
        <v>21826218</v>
      </c>
      <c r="N18" s="25">
        <v>17222828</v>
      </c>
      <c r="O18" s="25">
        <f t="shared" si="0"/>
        <v>207933362</v>
      </c>
    </row>
    <row r="19" spans="1:15" ht="31.7" customHeight="1" x14ac:dyDescent="0.25">
      <c r="A19" s="30" t="s">
        <v>16</v>
      </c>
      <c r="B19" s="3" t="s">
        <v>44</v>
      </c>
      <c r="C19" s="13">
        <f>C10+C15</f>
        <v>502608312</v>
      </c>
      <c r="D19" s="13"/>
      <c r="E19" s="13" t="e">
        <f>#REF!+E13+E14+E16</f>
        <v>#REF!</v>
      </c>
      <c r="F19" s="13" t="e">
        <f>#REF!+F13+F14+F16</f>
        <v>#REF!</v>
      </c>
      <c r="G19" s="13" t="e">
        <f>#REF!+G13+G14+G16</f>
        <v>#REF!</v>
      </c>
      <c r="H19" s="31" t="e">
        <f>G19-E19</f>
        <v>#REF!</v>
      </c>
      <c r="I19" s="13" t="e">
        <f>#REF!+I13+I14+I16</f>
        <v>#REF!</v>
      </c>
      <c r="J19" s="13" t="e">
        <f>#REF!+J13+J14+J16</f>
        <v>#REF!</v>
      </c>
      <c r="K19" s="13" t="e">
        <f>#REF!+K13+K14+K16</f>
        <v>#REF!</v>
      </c>
      <c r="L19" s="13" t="e">
        <f>#REF!+L13+L14+L16</f>
        <v>#REF!</v>
      </c>
      <c r="M19" s="32"/>
    </row>
  </sheetData>
  <mergeCells count="5">
    <mergeCell ref="A6:C6"/>
    <mergeCell ref="A1:C1"/>
    <mergeCell ref="A2:C2"/>
    <mergeCell ref="A3:C3"/>
    <mergeCell ref="A4:C4"/>
  </mergeCells>
  <phoneticPr fontId="1" type="noConversion"/>
  <printOptions horizontalCentered="1"/>
  <pageMargins left="0.23622047244094491" right="0.15748031496062992" top="0.59055118110236227" bottom="0" header="0" footer="0"/>
  <pageSetup paperSize="9" firstPageNumber="189" fitToHeight="9" orientation="portrait" useFirstPageNumber="1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</vt:lpstr>
      <vt:lpstr>'Приложение № 1'!Заголовки_для_печати</vt:lpstr>
      <vt:lpstr>'Приложение №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2023-02-10T07:33:29Z</dcterms:modified>
</cp:coreProperties>
</file>