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 defaultThemeVersion="124226"/>
  <bookViews>
    <workbookView xWindow="0" yWindow="0" windowWidth="20490" windowHeight="6855"/>
  </bookViews>
  <sheets>
    <sheet name="Приложение № 1" sheetId="1" r:id="rId1"/>
  </sheets>
  <definedNames>
    <definedName name="_xlnm.Print_Titles" localSheetId="0">'Приложение № 1'!#REF!</definedName>
    <definedName name="_xlnm.Print_Area" localSheetId="0">'Приложение № 1'!$A$1:$K$53</definedName>
  </definedNames>
  <calcPr calcId="145621" refMode="R1C1" fullPrecision="0"/>
</workbook>
</file>

<file path=xl/calcChain.xml><?xml version="1.0" encoding="utf-8"?>
<calcChain xmlns="http://schemas.openxmlformats.org/spreadsheetml/2006/main">
  <c r="H49" i="1" l="1"/>
  <c r="I50" i="1"/>
  <c r="I51" i="1"/>
  <c r="I52" i="1"/>
  <c r="I49" i="1"/>
  <c r="I30" i="1"/>
  <c r="I36" i="1"/>
  <c r="I37" i="1"/>
  <c r="I38" i="1"/>
  <c r="I39" i="1"/>
  <c r="I40" i="1"/>
  <c r="I41" i="1"/>
  <c r="I42" i="1"/>
  <c r="I43" i="1"/>
  <c r="I44" i="1"/>
  <c r="I45" i="1"/>
  <c r="I46" i="1"/>
  <c r="I47" i="1"/>
  <c r="I35" i="1"/>
  <c r="I31" i="1" s="1"/>
  <c r="I25" i="1"/>
  <c r="I24" i="1"/>
  <c r="I27" i="1"/>
  <c r="I28" i="1"/>
  <c r="I29" i="1"/>
  <c r="I26" i="1"/>
  <c r="H48" i="1"/>
  <c r="H53" i="1" s="1"/>
  <c r="H31" i="1"/>
  <c r="I48" i="1" l="1"/>
  <c r="I53" i="1" s="1"/>
  <c r="F48" i="1"/>
  <c r="G25" i="1" l="1"/>
  <c r="G26" i="1"/>
  <c r="G27" i="1"/>
  <c r="G28" i="1"/>
  <c r="G29" i="1"/>
  <c r="G30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9" i="1"/>
  <c r="G50" i="1"/>
  <c r="G51" i="1"/>
  <c r="G24" i="1"/>
  <c r="F53" i="1"/>
  <c r="F31" i="1"/>
  <c r="D31" i="1" l="1"/>
  <c r="G31" i="1" s="1"/>
  <c r="E30" i="1" l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C48" i="1" l="1"/>
  <c r="D48" i="1"/>
  <c r="E49" i="1"/>
  <c r="E50" i="1"/>
  <c r="E51" i="1"/>
  <c r="E27" i="1"/>
  <c r="E28" i="1"/>
  <c r="E29" i="1"/>
  <c r="E24" i="1"/>
  <c r="E48" i="1" l="1"/>
  <c r="G48" i="1"/>
  <c r="D53" i="1"/>
  <c r="G53" i="1" s="1"/>
  <c r="C26" i="1"/>
  <c r="E26" i="1" s="1"/>
  <c r="C25" i="1"/>
  <c r="C53" i="1" l="1"/>
  <c r="E53" i="1" s="1"/>
  <c r="E25" i="1"/>
</calcChain>
</file>

<file path=xl/sharedStrings.xml><?xml version="1.0" encoding="utf-8"?>
<sst xmlns="http://schemas.openxmlformats.org/spreadsheetml/2006/main" count="86" uniqueCount="75">
  <si>
    <t>Наименование показателя</t>
  </si>
  <si>
    <t>№ п/п</t>
  </si>
  <si>
    <t>Доходы</t>
  </si>
  <si>
    <t>1.</t>
  </si>
  <si>
    <t>2.</t>
  </si>
  <si>
    <t>3.</t>
  </si>
  <si>
    <t>4.</t>
  </si>
  <si>
    <t>Субсидии из республиканского бюджета, в том числе прошлых лет:</t>
  </si>
  <si>
    <t>Предельные расходы, в т.ч.</t>
  </si>
  <si>
    <t>за счет фонда поддержки территорий городов и районов</t>
  </si>
  <si>
    <t>2.2.</t>
  </si>
  <si>
    <t>2.1.</t>
  </si>
  <si>
    <t>2.3.</t>
  </si>
  <si>
    <t>2.4.</t>
  </si>
  <si>
    <t>на оплату коммунальных услуг</t>
  </si>
  <si>
    <t>на возмещение льгот по коммунальным услугам и услугам жилищного фонда</t>
  </si>
  <si>
    <t>на установку, ремонт и компенсацию за установку памятников</t>
  </si>
  <si>
    <t>на цели осуществления городом Тирасполем функций столицы</t>
  </si>
  <si>
    <t>за счет Дорожного фонда (на развитие дорожной отрасли)</t>
  </si>
  <si>
    <t>Приложение № 1</t>
  </si>
  <si>
    <t xml:space="preserve">к Решению Тираспольского городского </t>
  </si>
  <si>
    <t>Предельные расходы с учетом субсидий из республиканского бюджета</t>
  </si>
  <si>
    <t>Действующая редакция</t>
  </si>
  <si>
    <t>Отклонение</t>
  </si>
  <si>
    <t xml:space="preserve"> не имеющие целевого назначения  (очищенные)</t>
  </si>
  <si>
    <t xml:space="preserve"> имеющие целевое назначение</t>
  </si>
  <si>
    <t xml:space="preserve"> целевые сборы и платежи всего, в том числе:</t>
  </si>
  <si>
    <t>а)</t>
  </si>
  <si>
    <t>целевой сбор на благоустройство территорий сел</t>
  </si>
  <si>
    <t>б)</t>
  </si>
  <si>
    <t>в)</t>
  </si>
  <si>
    <t>целевой сбор на содержание и развитие соц. сферы</t>
  </si>
  <si>
    <t>г)</t>
  </si>
  <si>
    <t xml:space="preserve">налог на содержание жилищного фонда </t>
  </si>
  <si>
    <t>д)</t>
  </si>
  <si>
    <t xml:space="preserve">средства от приватизации </t>
  </si>
  <si>
    <t>направляемые на кредитование молодых семей</t>
  </si>
  <si>
    <t>территориального экологического фонда</t>
  </si>
  <si>
    <t xml:space="preserve"> платные услуги</t>
  </si>
  <si>
    <t>Предельный дефицит</t>
  </si>
  <si>
    <t>Источники покрытия предельного дефицита, из них:</t>
  </si>
  <si>
    <t>4.1.</t>
  </si>
  <si>
    <t>дотации (трансферты) из республиканского бюджета, из них:</t>
  </si>
  <si>
    <t>4.1.1.</t>
  </si>
  <si>
    <t>на оплату текущих трансфертов предприятию электротранспорта</t>
  </si>
  <si>
    <t>задолженность за потребляемые коммунальные услуги</t>
  </si>
  <si>
    <t>4.2.2.4</t>
  </si>
  <si>
    <t xml:space="preserve">нераспределенные субсидии, выделенные из РБ на развитие дорожной отрасли </t>
  </si>
  <si>
    <t>Остатки по состоянию на 01.01.2023 года</t>
  </si>
  <si>
    <t>Нераспределенные субсидии, выделенные из республиканского бюджета на развитие дорожной отрасли</t>
  </si>
  <si>
    <t>на финансирование 1-го этапа строительства третьей очереди полигона твердых бытовых отходов в районе с. Малаешты Григориопольского района</t>
  </si>
  <si>
    <t>4.1.1</t>
  </si>
  <si>
    <t>4.1.2</t>
  </si>
  <si>
    <t>4.1.2.2</t>
  </si>
  <si>
    <t>4.1.2.3</t>
  </si>
  <si>
    <t>4.1.2.4</t>
  </si>
  <si>
    <t>4.1.2.5</t>
  </si>
  <si>
    <t>5.</t>
  </si>
  <si>
    <t>5.1.</t>
  </si>
  <si>
    <t>5.2.</t>
  </si>
  <si>
    <t>5.3.</t>
  </si>
  <si>
    <t>5.4.</t>
  </si>
  <si>
    <t>6.</t>
  </si>
  <si>
    <t>2023 год</t>
  </si>
  <si>
    <t>Основные характеристики доходной и расходной частей местного бюджета города Тирасполь  на 2023 год</t>
  </si>
  <si>
    <t>Совета народных депутатов</t>
  </si>
  <si>
    <t xml:space="preserve">"О внесении изменений и дополнений в </t>
  </si>
  <si>
    <t>Решение Тираспольского городского</t>
  </si>
  <si>
    <t xml:space="preserve">Совета народных депутатов № 4 </t>
  </si>
  <si>
    <t>«Об утверждении местного бюджета</t>
  </si>
  <si>
    <t xml:space="preserve">города Тирасполь на 2023 год»", принятое </t>
  </si>
  <si>
    <t>на 12-ой сессии 26 созыва 9 февраля 2023 года</t>
  </si>
  <si>
    <t>№ 4 от "9" февраля 2023 г.</t>
  </si>
  <si>
    <t>города Тирасполь на 2023 год»</t>
  </si>
  <si>
    <t>№ 4 от 21 сентября 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</si>
</sst>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_-* #,##0.00_-;\-* #,##0.00_-;_-* &quot;-&quot;??_-;_-@_-"/>
  </numFmts>
  <fonts count="7" x14ac:knownFonts="1"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8">
    <xf numFmtId="0" fontId="0" fillId="0" borderId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39">
    <xf numFmtId="0" fontId="0" fillId="0" borderId="0" xfId="0"/>
    <xf numFmtId="3" fontId="2" fillId="0" borderId="0" xfId="0" applyNumberFormat="1" applyFont="1"/>
    <xf numFmtId="3" fontId="3" fillId="0" borderId="0" xfId="0" applyNumberFormat="1" applyFont="1" applyFill="1" applyAlignment="1">
      <alignment vertical="center"/>
    </xf>
    <xf numFmtId="3" fontId="3" fillId="0" borderId="1" xfId="0" applyNumberFormat="1" applyFont="1" applyBorder="1" applyAlignment="1">
      <alignment vertical="center" wrapText="1"/>
    </xf>
    <xf numFmtId="3" fontId="2" fillId="0" borderId="1" xfId="0" applyNumberFormat="1" applyFont="1" applyBorder="1" applyAlignment="1">
      <alignment vertical="center" wrapText="1"/>
    </xf>
    <xf numFmtId="3" fontId="2" fillId="0" borderId="0" xfId="0" applyNumberFormat="1" applyFont="1" applyFill="1" applyAlignment="1">
      <alignment vertical="center"/>
    </xf>
    <xf numFmtId="3" fontId="3" fillId="0" borderId="4" xfId="0" applyNumberFormat="1" applyFont="1" applyBorder="1" applyAlignment="1">
      <alignment vertical="center" wrapText="1"/>
    </xf>
    <xf numFmtId="3" fontId="3" fillId="0" borderId="6" xfId="0" applyNumberFormat="1" applyFont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3" fontId="3" fillId="2" borderId="4" xfId="1" applyNumberFormat="1" applyFont="1" applyFill="1" applyBorder="1" applyAlignment="1">
      <alignment vertical="center" wrapText="1"/>
    </xf>
    <xf numFmtId="3" fontId="3" fillId="0" borderId="1" xfId="0" applyNumberFormat="1" applyFont="1" applyFill="1" applyBorder="1" applyAlignment="1">
      <alignment vertical="center"/>
    </xf>
    <xf numFmtId="3" fontId="2" fillId="0" borderId="1" xfId="0" applyNumberFormat="1" applyFont="1" applyFill="1" applyBorder="1" applyAlignment="1">
      <alignment vertical="center"/>
    </xf>
    <xf numFmtId="3" fontId="2" fillId="0" borderId="7" xfId="0" applyNumberFormat="1" applyFont="1" applyFill="1" applyBorder="1" applyAlignment="1">
      <alignment vertical="center"/>
    </xf>
    <xf numFmtId="3" fontId="6" fillId="0" borderId="0" xfId="0" applyNumberFormat="1" applyFont="1"/>
    <xf numFmtId="3" fontId="3" fillId="0" borderId="2" xfId="0" applyNumberFormat="1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vertical="center"/>
    </xf>
    <xf numFmtId="3" fontId="3" fillId="0" borderId="5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vertical="center"/>
    </xf>
    <xf numFmtId="3" fontId="3" fillId="0" borderId="6" xfId="0" applyNumberFormat="1" applyFont="1" applyFill="1" applyBorder="1" applyAlignment="1">
      <alignment horizontal="center" vertical="center" wrapText="1"/>
    </xf>
    <xf numFmtId="3" fontId="2" fillId="2" borderId="4" xfId="1" applyNumberFormat="1" applyFont="1" applyFill="1" applyBorder="1" applyAlignment="1">
      <alignment vertical="center" wrapText="1"/>
    </xf>
    <xf numFmtId="3" fontId="2" fillId="0" borderId="1" xfId="0" applyNumberFormat="1" applyFont="1" applyFill="1" applyBorder="1" applyAlignment="1">
      <alignment vertical="center" wrapText="1"/>
    </xf>
    <xf numFmtId="3" fontId="2" fillId="0" borderId="1" xfId="0" applyNumberFormat="1" applyFont="1" applyBorder="1" applyAlignment="1">
      <alignment horizontal="left" vertical="center" wrapText="1"/>
    </xf>
    <xf numFmtId="3" fontId="2" fillId="0" borderId="1" xfId="11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3" fontId="2" fillId="2" borderId="1" xfId="1" applyNumberFormat="1" applyFont="1" applyFill="1" applyBorder="1" applyAlignment="1">
      <alignment vertical="center" wrapText="1"/>
    </xf>
    <xf numFmtId="3" fontId="3" fillId="2" borderId="1" xfId="1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/>
    <xf numFmtId="0" fontId="2" fillId="0" borderId="0" xfId="0" applyFont="1" applyAlignment="1"/>
    <xf numFmtId="0" fontId="2" fillId="0" borderId="0" xfId="0" applyFont="1" applyFill="1" applyBorder="1" applyAlignment="1"/>
    <xf numFmtId="3" fontId="3" fillId="0" borderId="0" xfId="0" applyNumberFormat="1" applyFont="1" applyAlignment="1">
      <alignment horizontal="center" wrapText="1"/>
    </xf>
    <xf numFmtId="0" fontId="2" fillId="0" borderId="0" xfId="0" applyFont="1" applyAlignment="1">
      <alignment horizontal="right"/>
    </xf>
  </cellXfs>
  <cellStyles count="28">
    <cellStyle name="Обычный" xfId="0" builtinId="0"/>
    <cellStyle name="Финансовый" xfId="11" builtinId="3"/>
    <cellStyle name="Финансовый 2" xfId="1"/>
    <cellStyle name="Финансовый 2 2" xfId="4"/>
    <cellStyle name="Финансовый 2 2 2" xfId="9"/>
    <cellStyle name="Финансовый 2 2 2 2" xfId="27"/>
    <cellStyle name="Финансовый 2 2 2 3" xfId="19"/>
    <cellStyle name="Финансовый 2 2 3" xfId="23"/>
    <cellStyle name="Финансовый 2 2 4" xfId="15"/>
    <cellStyle name="Финансовый 2 3" xfId="6"/>
    <cellStyle name="Финансовый 2 3 2" xfId="24"/>
    <cellStyle name="Финансовый 2 3 3" xfId="16"/>
    <cellStyle name="Финансовый 2 4" xfId="20"/>
    <cellStyle name="Финансовый 2 5" xfId="12"/>
    <cellStyle name="Финансовый 3" xfId="2"/>
    <cellStyle name="Финансовый 3 2" xfId="7"/>
    <cellStyle name="Финансовый 3 2 2" xfId="25"/>
    <cellStyle name="Финансовый 3 2 3" xfId="17"/>
    <cellStyle name="Финансовый 3 3" xfId="21"/>
    <cellStyle name="Финансовый 3 4" xfId="13"/>
    <cellStyle name="Финансовый 4" xfId="3"/>
    <cellStyle name="Финансовый 4 2" xfId="8"/>
    <cellStyle name="Финансовый 4 2 2" xfId="26"/>
    <cellStyle name="Финансовый 4 2 3" xfId="18"/>
    <cellStyle name="Финансовый 4 3" xfId="22"/>
    <cellStyle name="Финансовый 4 4" xfId="14"/>
    <cellStyle name="Финансовый 5" xfId="5"/>
    <cellStyle name="Финансовый 5 2" xf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3"/>
  <sheetViews>
    <sheetView tabSelected="1" view="pageBreakPreview" zoomScale="60" zoomScaleNormal="80" workbookViewId="0">
      <pane xSplit="2" ySplit="19" topLeftCell="H20" activePane="bottomRight" state="frozenSplit"/>
      <selection pane="topRight" activeCell="B1" sqref="B1"/>
      <selection pane="bottomLeft" activeCell="A8" sqref="A8"/>
      <selection pane="bottomRight" activeCell="P12" sqref="P11:P12"/>
    </sheetView>
  </sheetViews>
  <sheetFormatPr defaultColWidth="9.140625" defaultRowHeight="15.75" x14ac:dyDescent="0.25"/>
  <cols>
    <col min="1" max="1" width="9.7109375" style="1" customWidth="1"/>
    <col min="2" max="2" width="81.28515625" style="1" customWidth="1"/>
    <col min="3" max="3" width="13.7109375" style="1" hidden="1" customWidth="1"/>
    <col min="4" max="4" width="17.28515625" style="1" hidden="1" customWidth="1"/>
    <col min="5" max="5" width="13.7109375" style="1" hidden="1" customWidth="1"/>
    <col min="6" max="6" width="17.7109375" style="1" hidden="1" customWidth="1"/>
    <col min="7" max="7" width="0.140625" style="1" customWidth="1"/>
    <col min="8" max="8" width="26.85546875" style="1" customWidth="1"/>
    <col min="9" max="9" width="17.7109375" style="1" hidden="1" customWidth="1"/>
    <col min="10" max="11" width="0" style="1" hidden="1" customWidth="1"/>
    <col min="12" max="16384" width="9.140625" style="1"/>
  </cols>
  <sheetData>
    <row r="1" spans="1:18" x14ac:dyDescent="0.25">
      <c r="H1" s="33" t="s">
        <v>19</v>
      </c>
      <c r="N1" s="35"/>
      <c r="O1" s="35"/>
      <c r="P1" s="35"/>
      <c r="Q1" s="35"/>
      <c r="R1" s="35"/>
    </row>
    <row r="2" spans="1:18" x14ac:dyDescent="0.25">
      <c r="H2" s="33" t="s">
        <v>20</v>
      </c>
      <c r="N2" s="35"/>
      <c r="O2" s="35"/>
      <c r="P2" s="35"/>
      <c r="Q2" s="35"/>
      <c r="R2" s="35"/>
    </row>
    <row r="3" spans="1:18" x14ac:dyDescent="0.25">
      <c r="H3" s="33" t="s">
        <v>65</v>
      </c>
      <c r="N3" s="35"/>
      <c r="O3" s="35"/>
      <c r="P3" s="35"/>
      <c r="Q3" s="35"/>
      <c r="R3" s="35"/>
    </row>
    <row r="4" spans="1:18" x14ac:dyDescent="0.25">
      <c r="H4" s="33" t="s">
        <v>74</v>
      </c>
      <c r="N4" s="35"/>
      <c r="O4" s="35"/>
      <c r="P4" s="35"/>
      <c r="Q4" s="35"/>
      <c r="R4" s="35"/>
    </row>
    <row r="5" spans="1:18" x14ac:dyDescent="0.25">
      <c r="H5" s="33" t="s">
        <v>66</v>
      </c>
      <c r="M5" s="33"/>
      <c r="N5" s="33"/>
      <c r="O5" s="33"/>
      <c r="P5" s="33"/>
      <c r="Q5" s="33"/>
      <c r="R5" s="33"/>
    </row>
    <row r="6" spans="1:18" x14ac:dyDescent="0.25">
      <c r="H6" s="33" t="s">
        <v>67</v>
      </c>
      <c r="M6" s="33"/>
      <c r="N6" s="33"/>
      <c r="O6" s="33"/>
      <c r="P6" s="33"/>
      <c r="Q6" s="33"/>
      <c r="R6" s="33"/>
    </row>
    <row r="7" spans="1:18" x14ac:dyDescent="0.25">
      <c r="H7" s="33" t="s">
        <v>68</v>
      </c>
      <c r="M7" s="33"/>
      <c r="N7" s="33"/>
      <c r="O7" s="33"/>
      <c r="P7" s="33"/>
      <c r="Q7" s="33"/>
      <c r="R7" s="33"/>
    </row>
    <row r="8" spans="1:18" x14ac:dyDescent="0.25">
      <c r="H8" s="33" t="s">
        <v>69</v>
      </c>
      <c r="M8" s="33"/>
      <c r="N8" s="33"/>
      <c r="O8" s="33"/>
      <c r="P8" s="33"/>
      <c r="Q8" s="33"/>
      <c r="R8" s="33"/>
    </row>
    <row r="9" spans="1:18" s="15" customFormat="1" x14ac:dyDescent="0.25">
      <c r="A9" s="1"/>
      <c r="B9" s="1"/>
      <c r="C9" s="1"/>
      <c r="D9" s="1"/>
      <c r="E9" s="1"/>
      <c r="F9" s="1"/>
      <c r="G9" s="1"/>
      <c r="H9" s="33" t="s">
        <v>70</v>
      </c>
      <c r="I9" s="1"/>
      <c r="J9" s="1"/>
      <c r="K9" s="1"/>
      <c r="L9" s="1"/>
      <c r="M9" s="33"/>
      <c r="N9" s="33"/>
      <c r="O9" s="33"/>
      <c r="P9" s="33"/>
      <c r="Q9" s="33"/>
      <c r="R9" s="33"/>
    </row>
    <row r="10" spans="1:18" s="15" customFormat="1" x14ac:dyDescent="0.25">
      <c r="A10" s="1"/>
      <c r="B10" s="1"/>
      <c r="C10" s="1"/>
      <c r="D10" s="1"/>
      <c r="E10" s="1"/>
      <c r="F10" s="1"/>
      <c r="G10" s="1"/>
      <c r="H10" s="33" t="s">
        <v>71</v>
      </c>
      <c r="I10" s="1"/>
      <c r="J10" s="1"/>
      <c r="K10" s="1"/>
      <c r="L10" s="1"/>
      <c r="M10" s="33"/>
      <c r="N10" s="33"/>
      <c r="O10" s="33"/>
      <c r="P10" s="33"/>
      <c r="Q10" s="33"/>
      <c r="R10" s="33"/>
    </row>
    <row r="11" spans="1:18" s="15" customFormat="1" x14ac:dyDescent="0.25">
      <c r="A11" s="1"/>
      <c r="B11" s="1"/>
      <c r="C11" s="1"/>
      <c r="D11" s="1"/>
      <c r="E11" s="1"/>
      <c r="F11" s="1"/>
      <c r="G11" s="1"/>
      <c r="H11" s="33"/>
      <c r="I11" s="1"/>
      <c r="J11" s="1"/>
      <c r="K11" s="1"/>
      <c r="L11" s="1"/>
      <c r="M11" s="33"/>
      <c r="N11" s="33"/>
      <c r="O11" s="33"/>
      <c r="P11" s="33"/>
      <c r="Q11" s="33"/>
      <c r="R11" s="33"/>
    </row>
    <row r="12" spans="1:18" s="15" customFormat="1" x14ac:dyDescent="0.25">
      <c r="A12" s="1"/>
      <c r="B12" s="1"/>
      <c r="C12" s="1"/>
      <c r="D12" s="1"/>
      <c r="E12" s="1"/>
      <c r="F12" s="1"/>
      <c r="G12" s="1"/>
      <c r="H12" s="33" t="s">
        <v>19</v>
      </c>
      <c r="I12" s="1"/>
      <c r="J12" s="1"/>
      <c r="K12" s="1"/>
      <c r="L12" s="1"/>
      <c r="N12" s="35"/>
      <c r="O12" s="35"/>
      <c r="P12" s="35"/>
      <c r="Q12" s="35"/>
      <c r="R12" s="35"/>
    </row>
    <row r="13" spans="1:18" s="15" customFormat="1" x14ac:dyDescent="0.25">
      <c r="A13" s="1"/>
      <c r="B13" s="1"/>
      <c r="C13" s="1"/>
      <c r="D13" s="1"/>
      <c r="E13" s="1"/>
      <c r="F13" s="1"/>
      <c r="G13" s="1"/>
      <c r="H13" s="33" t="s">
        <v>20</v>
      </c>
      <c r="I13" s="1"/>
      <c r="J13" s="1"/>
      <c r="K13" s="1"/>
      <c r="L13" s="1"/>
      <c r="N13" s="35"/>
      <c r="O13" s="35"/>
      <c r="P13" s="35"/>
      <c r="Q13" s="35"/>
      <c r="R13" s="35"/>
    </row>
    <row r="14" spans="1:18" s="15" customFormat="1" x14ac:dyDescent="0.25">
      <c r="A14" s="1"/>
      <c r="B14" s="1"/>
      <c r="C14" s="1"/>
      <c r="D14" s="1"/>
      <c r="E14" s="1"/>
      <c r="F14" s="1"/>
      <c r="G14" s="1"/>
      <c r="H14" s="33" t="s">
        <v>65</v>
      </c>
      <c r="I14" s="1"/>
      <c r="J14" s="1"/>
      <c r="K14" s="1"/>
      <c r="L14" s="1"/>
      <c r="N14" s="35"/>
      <c r="O14" s="35"/>
      <c r="P14" s="35"/>
      <c r="Q14" s="35"/>
      <c r="R14" s="35"/>
    </row>
    <row r="15" spans="1:18" s="15" customFormat="1" x14ac:dyDescent="0.25">
      <c r="A15" s="1"/>
      <c r="B15" s="1"/>
      <c r="C15" s="1"/>
      <c r="D15" s="1"/>
      <c r="E15" s="1"/>
      <c r="F15" s="1"/>
      <c r="G15" s="1"/>
      <c r="H15" s="33" t="s">
        <v>72</v>
      </c>
      <c r="I15" s="1"/>
      <c r="J15" s="1"/>
      <c r="K15" s="1"/>
      <c r="L15" s="1"/>
      <c r="N15" s="35"/>
      <c r="O15" s="35"/>
      <c r="P15" s="35"/>
      <c r="Q15" s="35"/>
      <c r="R15" s="35"/>
    </row>
    <row r="16" spans="1:18" s="15" customFormat="1" x14ac:dyDescent="0.25">
      <c r="A16" s="1"/>
      <c r="B16" s="1"/>
      <c r="C16" s="1"/>
      <c r="D16" s="1"/>
      <c r="E16" s="1"/>
      <c r="F16" s="1"/>
      <c r="G16" s="1"/>
      <c r="H16" s="33" t="s">
        <v>69</v>
      </c>
      <c r="I16" s="1"/>
      <c r="J16" s="1"/>
      <c r="K16" s="1"/>
      <c r="L16" s="1"/>
      <c r="M16" s="34"/>
      <c r="N16" s="33"/>
      <c r="O16" s="33"/>
      <c r="P16" s="33"/>
      <c r="Q16" s="33"/>
      <c r="R16" s="33"/>
    </row>
    <row r="17" spans="1:18" x14ac:dyDescent="0.25">
      <c r="A17" s="36"/>
      <c r="B17" s="36"/>
      <c r="C17" s="36"/>
      <c r="D17" s="36"/>
      <c r="E17" s="36"/>
      <c r="F17" s="36"/>
      <c r="G17" s="36"/>
      <c r="H17" s="33" t="s">
        <v>73</v>
      </c>
      <c r="I17" s="31"/>
      <c r="J17" s="15"/>
      <c r="K17" s="15"/>
      <c r="L17" s="15"/>
      <c r="M17" s="34"/>
      <c r="N17" s="33"/>
      <c r="O17" s="33"/>
      <c r="P17" s="33"/>
      <c r="Q17" s="33"/>
      <c r="R17" s="33"/>
    </row>
    <row r="18" spans="1:18" ht="30.75" customHeight="1" x14ac:dyDescent="0.25">
      <c r="A18" s="35"/>
      <c r="B18" s="35"/>
      <c r="C18" s="35"/>
      <c r="D18" s="35"/>
      <c r="E18" s="35"/>
      <c r="F18" s="35"/>
      <c r="G18" s="35"/>
      <c r="I18" s="32"/>
      <c r="J18" s="15"/>
      <c r="K18" s="15"/>
      <c r="L18" s="15"/>
      <c r="M18" s="34"/>
      <c r="N18" s="33"/>
      <c r="O18" s="33"/>
      <c r="P18" s="33"/>
      <c r="Q18" s="33"/>
      <c r="R18" s="33"/>
    </row>
    <row r="19" spans="1:18" ht="18.75" customHeight="1" x14ac:dyDescent="0.25">
      <c r="A19" s="38"/>
      <c r="B19" s="38"/>
      <c r="C19" s="38"/>
      <c r="D19" s="38"/>
      <c r="E19" s="38"/>
      <c r="F19" s="38"/>
      <c r="G19" s="38"/>
      <c r="H19" s="38"/>
      <c r="I19" s="32"/>
      <c r="J19" s="15"/>
      <c r="K19" s="15"/>
      <c r="L19" s="15"/>
    </row>
    <row r="20" spans="1:18" s="2" customFormat="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8" s="2" customFormat="1" x14ac:dyDescent="0.25">
      <c r="A21" s="37" t="s">
        <v>64</v>
      </c>
      <c r="B21" s="37"/>
      <c r="C21" s="37"/>
      <c r="D21" s="37"/>
      <c r="E21" s="37"/>
      <c r="F21" s="37"/>
      <c r="G21" s="37"/>
      <c r="H21" s="37"/>
      <c r="I21" s="37"/>
      <c r="J21" s="1"/>
      <c r="K21" s="1"/>
      <c r="L21" s="1"/>
    </row>
    <row r="22" spans="1:18" s="2" customFormat="1" ht="31.7" customHeight="1" thickBot="1" x14ac:dyDescent="0.3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8" s="5" customFormat="1" ht="117" customHeight="1" thickBot="1" x14ac:dyDescent="0.3">
      <c r="A23" s="18" t="s">
        <v>1</v>
      </c>
      <c r="B23" s="7" t="s">
        <v>0</v>
      </c>
      <c r="C23" s="20" t="s">
        <v>22</v>
      </c>
      <c r="D23" s="20" t="s">
        <v>22</v>
      </c>
      <c r="E23" s="20" t="s">
        <v>22</v>
      </c>
      <c r="F23" s="20" t="s">
        <v>22</v>
      </c>
      <c r="G23" s="20" t="s">
        <v>23</v>
      </c>
      <c r="H23" s="20" t="s">
        <v>63</v>
      </c>
      <c r="I23" s="20" t="s">
        <v>23</v>
      </c>
      <c r="J23" s="2"/>
      <c r="K23" s="2"/>
      <c r="L23" s="2"/>
    </row>
    <row r="24" spans="1:18" s="2" customFormat="1" ht="28.5" customHeight="1" x14ac:dyDescent="0.25">
      <c r="A24" s="9" t="s">
        <v>3</v>
      </c>
      <c r="B24" s="6" t="s">
        <v>2</v>
      </c>
      <c r="C24" s="11">
        <v>460724198</v>
      </c>
      <c r="D24" s="11">
        <v>434643227</v>
      </c>
      <c r="E24" s="11">
        <f>D24-C24</f>
        <v>-26080971</v>
      </c>
      <c r="F24" s="11">
        <v>434643227</v>
      </c>
      <c r="G24" s="11">
        <f>F24-D24</f>
        <v>0</v>
      </c>
      <c r="H24" s="11">
        <v>434643227</v>
      </c>
      <c r="I24" s="11">
        <f>H24-F24</f>
        <v>0</v>
      </c>
    </row>
    <row r="25" spans="1:18" s="2" customFormat="1" x14ac:dyDescent="0.25">
      <c r="A25" s="10" t="s">
        <v>4</v>
      </c>
      <c r="B25" s="3" t="s">
        <v>8</v>
      </c>
      <c r="C25" s="12">
        <f>460724198</f>
        <v>460724198</v>
      </c>
      <c r="D25" s="12">
        <v>482725642</v>
      </c>
      <c r="E25" s="11">
        <f t="shared" ref="E25:E53" si="0">D25-C25</f>
        <v>22001444</v>
      </c>
      <c r="F25" s="12">
        <v>482725642</v>
      </c>
      <c r="G25" s="11">
        <f t="shared" ref="G25:G53" si="1">F25-D25</f>
        <v>0</v>
      </c>
      <c r="H25" s="12">
        <v>482725642</v>
      </c>
      <c r="I25" s="11">
        <f>H25-F25</f>
        <v>0</v>
      </c>
    </row>
    <row r="26" spans="1:18" s="2" customFormat="1" x14ac:dyDescent="0.25">
      <c r="A26" s="8" t="s">
        <v>11</v>
      </c>
      <c r="B26" s="4" t="s">
        <v>14</v>
      </c>
      <c r="C26" s="14">
        <f>16274747+82066+328</f>
        <v>16357141</v>
      </c>
      <c r="D26" s="14">
        <v>17609568</v>
      </c>
      <c r="E26" s="21">
        <f t="shared" si="0"/>
        <v>1252427</v>
      </c>
      <c r="F26" s="14">
        <v>17609568</v>
      </c>
      <c r="G26" s="11">
        <f t="shared" si="1"/>
        <v>0</v>
      </c>
      <c r="H26" s="14">
        <v>17609568</v>
      </c>
      <c r="I26" s="14">
        <f>H26-F26</f>
        <v>0</v>
      </c>
    </row>
    <row r="27" spans="1:18" s="2" customFormat="1" x14ac:dyDescent="0.25">
      <c r="A27" s="8" t="s">
        <v>10</v>
      </c>
      <c r="B27" s="4" t="s">
        <v>15</v>
      </c>
      <c r="C27" s="14">
        <v>5696252</v>
      </c>
      <c r="D27" s="14">
        <v>5696252</v>
      </c>
      <c r="E27" s="21">
        <f t="shared" si="0"/>
        <v>0</v>
      </c>
      <c r="F27" s="14">
        <v>5696252</v>
      </c>
      <c r="G27" s="11">
        <f t="shared" si="1"/>
        <v>0</v>
      </c>
      <c r="H27" s="14">
        <v>5696252</v>
      </c>
      <c r="I27" s="14">
        <f t="shared" ref="I27:I29" si="2">H27-F27</f>
        <v>0</v>
      </c>
    </row>
    <row r="28" spans="1:18" s="2" customFormat="1" x14ac:dyDescent="0.25">
      <c r="A28" s="8" t="s">
        <v>12</v>
      </c>
      <c r="B28" s="4" t="s">
        <v>16</v>
      </c>
      <c r="C28" s="14">
        <v>33750</v>
      </c>
      <c r="D28" s="14">
        <v>33750</v>
      </c>
      <c r="E28" s="21">
        <f t="shared" si="0"/>
        <v>0</v>
      </c>
      <c r="F28" s="14">
        <v>33750</v>
      </c>
      <c r="G28" s="11">
        <f t="shared" si="1"/>
        <v>0</v>
      </c>
      <c r="H28" s="14">
        <v>33750</v>
      </c>
      <c r="I28" s="14">
        <f t="shared" si="2"/>
        <v>0</v>
      </c>
    </row>
    <row r="29" spans="1:18" s="2" customFormat="1" x14ac:dyDescent="0.25">
      <c r="A29" s="8" t="s">
        <v>13</v>
      </c>
      <c r="B29" s="4" t="s">
        <v>44</v>
      </c>
      <c r="C29" s="14">
        <v>14311588</v>
      </c>
      <c r="D29" s="14">
        <v>14311588</v>
      </c>
      <c r="E29" s="21">
        <f t="shared" si="0"/>
        <v>0</v>
      </c>
      <c r="F29" s="14">
        <v>14311588</v>
      </c>
      <c r="G29" s="11">
        <f t="shared" si="1"/>
        <v>0</v>
      </c>
      <c r="H29" s="14">
        <v>14311588</v>
      </c>
      <c r="I29" s="14">
        <f t="shared" si="2"/>
        <v>0</v>
      </c>
    </row>
    <row r="30" spans="1:18" s="2" customFormat="1" x14ac:dyDescent="0.25">
      <c r="A30" s="10" t="s">
        <v>5</v>
      </c>
      <c r="B30" s="3" t="s">
        <v>39</v>
      </c>
      <c r="C30" s="12"/>
      <c r="D30" s="12">
        <v>48082415</v>
      </c>
      <c r="E30" s="21">
        <f t="shared" si="0"/>
        <v>48082415</v>
      </c>
      <c r="F30" s="12">
        <v>48082415</v>
      </c>
      <c r="G30" s="11">
        <f t="shared" si="1"/>
        <v>0</v>
      </c>
      <c r="H30" s="12">
        <v>48082415</v>
      </c>
      <c r="I30" s="12">
        <f>H30-F30</f>
        <v>0</v>
      </c>
      <c r="J30" s="17"/>
    </row>
    <row r="31" spans="1:18" s="2" customFormat="1" ht="24.75" customHeight="1" x14ac:dyDescent="0.25">
      <c r="A31" s="10" t="s">
        <v>6</v>
      </c>
      <c r="B31" s="3" t="s">
        <v>40</v>
      </c>
      <c r="C31" s="12"/>
      <c r="D31" s="12">
        <f>D35</f>
        <v>48082415</v>
      </c>
      <c r="E31" s="21">
        <f t="shared" si="0"/>
        <v>48082415</v>
      </c>
      <c r="F31" s="12">
        <f>F35</f>
        <v>48082415</v>
      </c>
      <c r="G31" s="11">
        <f t="shared" si="1"/>
        <v>0</v>
      </c>
      <c r="H31" s="12">
        <f>H35</f>
        <v>48082415</v>
      </c>
      <c r="I31" s="12">
        <f>I35</f>
        <v>0</v>
      </c>
      <c r="J31" s="19"/>
      <c r="K31" s="5"/>
      <c r="L31" s="5"/>
    </row>
    <row r="32" spans="1:18" s="2" customFormat="1" hidden="1" x14ac:dyDescent="0.25">
      <c r="A32" s="8" t="s">
        <v>41</v>
      </c>
      <c r="B32" s="4" t="s">
        <v>42</v>
      </c>
      <c r="C32" s="13"/>
      <c r="D32" s="13"/>
      <c r="E32" s="21">
        <f t="shared" si="0"/>
        <v>0</v>
      </c>
      <c r="F32" s="13"/>
      <c r="G32" s="11">
        <f t="shared" si="1"/>
        <v>0</v>
      </c>
      <c r="H32" s="13"/>
      <c r="I32" s="13"/>
      <c r="J32" s="17"/>
    </row>
    <row r="33" spans="1:12" s="2" customFormat="1" hidden="1" x14ac:dyDescent="0.25">
      <c r="A33" s="8" t="s">
        <v>43</v>
      </c>
      <c r="B33" s="4" t="s">
        <v>44</v>
      </c>
      <c r="C33" s="13"/>
      <c r="D33" s="13"/>
      <c r="E33" s="21">
        <f t="shared" si="0"/>
        <v>0</v>
      </c>
      <c r="F33" s="13"/>
      <c r="G33" s="11">
        <f t="shared" si="1"/>
        <v>0</v>
      </c>
      <c r="H33" s="13"/>
      <c r="I33" s="13"/>
      <c r="J33" s="17"/>
    </row>
    <row r="34" spans="1:12" s="2" customFormat="1" hidden="1" x14ac:dyDescent="0.25">
      <c r="A34" s="27" t="s">
        <v>41</v>
      </c>
      <c r="B34" s="22" t="s">
        <v>45</v>
      </c>
      <c r="C34" s="14"/>
      <c r="D34" s="13"/>
      <c r="E34" s="21">
        <f t="shared" si="0"/>
        <v>0</v>
      </c>
      <c r="F34" s="13"/>
      <c r="G34" s="11">
        <f t="shared" si="1"/>
        <v>0</v>
      </c>
      <c r="H34" s="13"/>
      <c r="I34" s="13"/>
      <c r="J34" s="17"/>
    </row>
    <row r="35" spans="1:12" s="2" customFormat="1" x14ac:dyDescent="0.25">
      <c r="A35" s="28" t="s">
        <v>41</v>
      </c>
      <c r="B35" s="23" t="s">
        <v>48</v>
      </c>
      <c r="C35" s="26"/>
      <c r="D35" s="22">
        <v>48082415</v>
      </c>
      <c r="E35" s="21">
        <f t="shared" si="0"/>
        <v>48082415</v>
      </c>
      <c r="F35" s="22">
        <v>48082415</v>
      </c>
      <c r="G35" s="11">
        <f t="shared" si="1"/>
        <v>0</v>
      </c>
      <c r="H35" s="22">
        <v>48082415</v>
      </c>
      <c r="I35" s="22">
        <f>H35-F35</f>
        <v>0</v>
      </c>
      <c r="J35" s="19"/>
    </row>
    <row r="36" spans="1:12" s="2" customFormat="1" x14ac:dyDescent="0.25">
      <c r="A36" s="28" t="s">
        <v>51</v>
      </c>
      <c r="B36" s="24" t="s">
        <v>24</v>
      </c>
      <c r="C36" s="26"/>
      <c r="D36" s="22">
        <v>41616119</v>
      </c>
      <c r="E36" s="21">
        <f t="shared" si="0"/>
        <v>41616119</v>
      </c>
      <c r="F36" s="22">
        <v>41616119</v>
      </c>
      <c r="G36" s="11">
        <f t="shared" si="1"/>
        <v>0</v>
      </c>
      <c r="H36" s="22">
        <v>41616119</v>
      </c>
      <c r="I36" s="22">
        <f t="shared" ref="I36:I47" si="3">H36-F36</f>
        <v>0</v>
      </c>
      <c r="J36" s="19"/>
    </row>
    <row r="37" spans="1:12" s="2" customFormat="1" x14ac:dyDescent="0.25">
      <c r="A37" s="28" t="s">
        <v>52</v>
      </c>
      <c r="B37" s="24" t="s">
        <v>25</v>
      </c>
      <c r="C37" s="26"/>
      <c r="D37" s="22">
        <v>6466296</v>
      </c>
      <c r="E37" s="21">
        <f t="shared" si="0"/>
        <v>6466296</v>
      </c>
      <c r="F37" s="22">
        <v>6466296</v>
      </c>
      <c r="G37" s="11">
        <f t="shared" si="1"/>
        <v>0</v>
      </c>
      <c r="H37" s="22">
        <v>6466296</v>
      </c>
      <c r="I37" s="22">
        <f t="shared" si="3"/>
        <v>0</v>
      </c>
      <c r="J37" s="19"/>
    </row>
    <row r="38" spans="1:12" s="2" customFormat="1" x14ac:dyDescent="0.25">
      <c r="A38" s="28" t="s">
        <v>53</v>
      </c>
      <c r="B38" s="24" t="s">
        <v>26</v>
      </c>
      <c r="C38" s="26"/>
      <c r="D38" s="22">
        <v>2872769</v>
      </c>
      <c r="E38" s="21">
        <f t="shared" si="0"/>
        <v>2872769</v>
      </c>
      <c r="F38" s="22">
        <v>2872769</v>
      </c>
      <c r="G38" s="11">
        <f t="shared" si="1"/>
        <v>0</v>
      </c>
      <c r="H38" s="22">
        <v>2872769</v>
      </c>
      <c r="I38" s="22">
        <f t="shared" si="3"/>
        <v>0</v>
      </c>
      <c r="J38" s="19"/>
    </row>
    <row r="39" spans="1:12" s="2" customFormat="1" x14ac:dyDescent="0.25">
      <c r="A39" s="28" t="s">
        <v>27</v>
      </c>
      <c r="B39" s="25" t="s">
        <v>28</v>
      </c>
      <c r="C39" s="26"/>
      <c r="D39" s="22">
        <v>57689</v>
      </c>
      <c r="E39" s="21">
        <f t="shared" si="0"/>
        <v>57689</v>
      </c>
      <c r="F39" s="22">
        <v>57689</v>
      </c>
      <c r="G39" s="11">
        <f t="shared" si="1"/>
        <v>0</v>
      </c>
      <c r="H39" s="22">
        <v>57689</v>
      </c>
      <c r="I39" s="22">
        <f t="shared" si="3"/>
        <v>0</v>
      </c>
      <c r="J39" s="19"/>
    </row>
    <row r="40" spans="1:12" x14ac:dyDescent="0.25">
      <c r="A40" s="28" t="s">
        <v>29</v>
      </c>
      <c r="B40" s="25" t="s">
        <v>31</v>
      </c>
      <c r="C40" s="26"/>
      <c r="D40" s="22">
        <v>24529</v>
      </c>
      <c r="E40" s="21">
        <f t="shared" si="0"/>
        <v>24529</v>
      </c>
      <c r="F40" s="22">
        <v>24529</v>
      </c>
      <c r="G40" s="11">
        <f t="shared" si="1"/>
        <v>0</v>
      </c>
      <c r="H40" s="22">
        <v>24529</v>
      </c>
      <c r="I40" s="22">
        <f t="shared" si="3"/>
        <v>0</v>
      </c>
      <c r="J40" s="19"/>
      <c r="K40" s="2"/>
      <c r="L40" s="2"/>
    </row>
    <row r="41" spans="1:12" x14ac:dyDescent="0.25">
      <c r="A41" s="28" t="s">
        <v>30</v>
      </c>
      <c r="B41" s="25" t="s">
        <v>33</v>
      </c>
      <c r="C41" s="26"/>
      <c r="D41" s="22">
        <v>1821804</v>
      </c>
      <c r="E41" s="21">
        <f t="shared" si="0"/>
        <v>1821804</v>
      </c>
      <c r="F41" s="22">
        <v>1821804</v>
      </c>
      <c r="G41" s="11">
        <f t="shared" si="1"/>
        <v>0</v>
      </c>
      <c r="H41" s="22">
        <v>1821804</v>
      </c>
      <c r="I41" s="22">
        <f t="shared" si="3"/>
        <v>0</v>
      </c>
      <c r="J41" s="19"/>
      <c r="K41" s="2"/>
      <c r="L41" s="2"/>
    </row>
    <row r="42" spans="1:12" x14ac:dyDescent="0.25">
      <c r="A42" s="28" t="s">
        <v>32</v>
      </c>
      <c r="B42" s="25" t="s">
        <v>35</v>
      </c>
      <c r="C42" s="26"/>
      <c r="D42" s="22">
        <v>486973</v>
      </c>
      <c r="E42" s="21">
        <f t="shared" si="0"/>
        <v>486973</v>
      </c>
      <c r="F42" s="22">
        <v>486973</v>
      </c>
      <c r="G42" s="11">
        <f t="shared" si="1"/>
        <v>0</v>
      </c>
      <c r="H42" s="22">
        <v>486973</v>
      </c>
      <c r="I42" s="22">
        <f t="shared" si="3"/>
        <v>0</v>
      </c>
      <c r="J42" s="19"/>
      <c r="K42" s="2"/>
      <c r="L42" s="2"/>
    </row>
    <row r="43" spans="1:12" x14ac:dyDescent="0.25">
      <c r="A43" s="28" t="s">
        <v>34</v>
      </c>
      <c r="B43" s="25" t="s">
        <v>36</v>
      </c>
      <c r="C43" s="26"/>
      <c r="D43" s="22">
        <v>481774</v>
      </c>
      <c r="E43" s="21">
        <f t="shared" si="0"/>
        <v>481774</v>
      </c>
      <c r="F43" s="22">
        <v>481774</v>
      </c>
      <c r="G43" s="11">
        <f t="shared" si="1"/>
        <v>0</v>
      </c>
      <c r="H43" s="22">
        <v>481774</v>
      </c>
      <c r="I43" s="22">
        <f t="shared" si="3"/>
        <v>0</v>
      </c>
      <c r="J43" s="19"/>
      <c r="K43" s="2"/>
      <c r="L43" s="2"/>
    </row>
    <row r="44" spans="1:12" x14ac:dyDescent="0.25">
      <c r="A44" s="28" t="s">
        <v>54</v>
      </c>
      <c r="B44" s="25" t="s">
        <v>37</v>
      </c>
      <c r="C44" s="26"/>
      <c r="D44" s="22">
        <v>206741</v>
      </c>
      <c r="E44" s="21">
        <f t="shared" si="0"/>
        <v>206741</v>
      </c>
      <c r="F44" s="22">
        <v>206741</v>
      </c>
      <c r="G44" s="11">
        <f t="shared" si="1"/>
        <v>0</v>
      </c>
      <c r="H44" s="22">
        <v>206741</v>
      </c>
      <c r="I44" s="22">
        <f t="shared" si="3"/>
        <v>0</v>
      </c>
      <c r="J44" s="19"/>
      <c r="K44" s="2"/>
      <c r="L44" s="2"/>
    </row>
    <row r="45" spans="1:12" ht="1.5" hidden="1" customHeight="1" x14ac:dyDescent="0.25">
      <c r="A45" s="28" t="s">
        <v>46</v>
      </c>
      <c r="B45" s="25" t="s">
        <v>47</v>
      </c>
      <c r="C45" s="26"/>
      <c r="D45" s="22"/>
      <c r="E45" s="21">
        <f t="shared" si="0"/>
        <v>0</v>
      </c>
      <c r="F45" s="22"/>
      <c r="G45" s="11">
        <f t="shared" si="1"/>
        <v>0</v>
      </c>
      <c r="H45" s="22"/>
      <c r="I45" s="22">
        <f t="shared" si="3"/>
        <v>0</v>
      </c>
      <c r="J45" s="19"/>
      <c r="K45" s="2"/>
      <c r="L45" s="2"/>
    </row>
    <row r="46" spans="1:12" x14ac:dyDescent="0.25">
      <c r="A46" s="28" t="s">
        <v>55</v>
      </c>
      <c r="B46" s="25" t="s">
        <v>38</v>
      </c>
      <c r="C46" s="26"/>
      <c r="D46" s="22">
        <v>2408514</v>
      </c>
      <c r="E46" s="21">
        <f t="shared" si="0"/>
        <v>2408514</v>
      </c>
      <c r="F46" s="22">
        <v>2408514</v>
      </c>
      <c r="G46" s="11">
        <f t="shared" si="1"/>
        <v>0</v>
      </c>
      <c r="H46" s="22">
        <v>2408514</v>
      </c>
      <c r="I46" s="22">
        <f t="shared" si="3"/>
        <v>0</v>
      </c>
      <c r="J46" s="19"/>
      <c r="K46" s="2"/>
      <c r="L46" s="2"/>
    </row>
    <row r="47" spans="1:12" ht="31.5" x14ac:dyDescent="0.25">
      <c r="A47" s="28" t="s">
        <v>56</v>
      </c>
      <c r="B47" s="24" t="s">
        <v>49</v>
      </c>
      <c r="C47" s="27"/>
      <c r="D47" s="22">
        <v>978272</v>
      </c>
      <c r="E47" s="29">
        <f t="shared" si="0"/>
        <v>978272</v>
      </c>
      <c r="F47" s="22">
        <v>978272</v>
      </c>
      <c r="G47" s="11">
        <f t="shared" si="1"/>
        <v>0</v>
      </c>
      <c r="H47" s="22">
        <v>978272</v>
      </c>
      <c r="I47" s="22">
        <f t="shared" si="3"/>
        <v>0</v>
      </c>
      <c r="J47" s="19"/>
      <c r="K47" s="2"/>
      <c r="L47" s="2"/>
    </row>
    <row r="48" spans="1:12" x14ac:dyDescent="0.25">
      <c r="A48" s="10" t="s">
        <v>57</v>
      </c>
      <c r="B48" s="3" t="s">
        <v>7</v>
      </c>
      <c r="C48" s="12">
        <f>SUM(C49+C50+C51)</f>
        <v>41884114</v>
      </c>
      <c r="D48" s="12">
        <f>SUM(D49+D50+D51)</f>
        <v>43409449</v>
      </c>
      <c r="E48" s="11">
        <f t="shared" si="0"/>
        <v>1525335</v>
      </c>
      <c r="F48" s="12">
        <f>SUM(F49+F50+F51+F52)</f>
        <v>64372642</v>
      </c>
      <c r="G48" s="11">
        <f t="shared" si="1"/>
        <v>20963193</v>
      </c>
      <c r="H48" s="12">
        <f>SUM(H49+H50+H51+H52)</f>
        <v>64368692</v>
      </c>
      <c r="I48" s="12">
        <f>SUM(I49+I50+I51+I52)</f>
        <v>-3950</v>
      </c>
    </row>
    <row r="49" spans="1:9" x14ac:dyDescent="0.25">
      <c r="A49" s="8" t="s">
        <v>58</v>
      </c>
      <c r="B49" s="4" t="s">
        <v>9</v>
      </c>
      <c r="C49" s="13">
        <v>2642636</v>
      </c>
      <c r="D49" s="13">
        <v>3447334</v>
      </c>
      <c r="E49" s="21">
        <f t="shared" si="0"/>
        <v>804698</v>
      </c>
      <c r="F49" s="13">
        <v>3447334</v>
      </c>
      <c r="G49" s="11">
        <f t="shared" si="1"/>
        <v>0</v>
      </c>
      <c r="H49" s="13">
        <f>3447334-3950</f>
        <v>3443384</v>
      </c>
      <c r="I49" s="13">
        <f>H49-F49</f>
        <v>-3950</v>
      </c>
    </row>
    <row r="50" spans="1:9" x14ac:dyDescent="0.25">
      <c r="A50" s="8" t="s">
        <v>59</v>
      </c>
      <c r="B50" s="4" t="s">
        <v>17</v>
      </c>
      <c r="C50" s="13">
        <v>499587</v>
      </c>
      <c r="D50" s="13">
        <v>499587</v>
      </c>
      <c r="E50" s="21">
        <f t="shared" si="0"/>
        <v>0</v>
      </c>
      <c r="F50" s="13">
        <v>499587</v>
      </c>
      <c r="G50" s="11">
        <f t="shared" si="1"/>
        <v>0</v>
      </c>
      <c r="H50" s="13">
        <v>499587</v>
      </c>
      <c r="I50" s="13">
        <f t="shared" ref="I50:I52" si="4">H50-F50</f>
        <v>0</v>
      </c>
    </row>
    <row r="51" spans="1:9" x14ac:dyDescent="0.25">
      <c r="A51" s="8" t="s">
        <v>60</v>
      </c>
      <c r="B51" s="4" t="s">
        <v>18</v>
      </c>
      <c r="C51" s="13">
        <v>38741891</v>
      </c>
      <c r="D51" s="13">
        <v>39462528</v>
      </c>
      <c r="E51" s="21">
        <f t="shared" si="0"/>
        <v>720637</v>
      </c>
      <c r="F51" s="13">
        <v>41425721</v>
      </c>
      <c r="G51" s="11">
        <f t="shared" si="1"/>
        <v>1963193</v>
      </c>
      <c r="H51" s="13">
        <v>41425721</v>
      </c>
      <c r="I51" s="13">
        <f t="shared" si="4"/>
        <v>0</v>
      </c>
    </row>
    <row r="52" spans="1:9" ht="31.5" x14ac:dyDescent="0.25">
      <c r="A52" s="8" t="s">
        <v>61</v>
      </c>
      <c r="B52" s="4" t="s">
        <v>50</v>
      </c>
      <c r="C52" s="13"/>
      <c r="D52" s="13"/>
      <c r="E52" s="21"/>
      <c r="F52" s="13">
        <v>19000000</v>
      </c>
      <c r="G52" s="11"/>
      <c r="H52" s="13">
        <v>19000000</v>
      </c>
      <c r="I52" s="13">
        <f t="shared" si="4"/>
        <v>0</v>
      </c>
    </row>
    <row r="53" spans="1:9" ht="27" customHeight="1" x14ac:dyDescent="0.25">
      <c r="A53" s="16" t="s">
        <v>62</v>
      </c>
      <c r="B53" s="3" t="s">
        <v>21</v>
      </c>
      <c r="C53" s="12">
        <f>C25+C48</f>
        <v>502608312</v>
      </c>
      <c r="D53" s="12">
        <f>D25+D48</f>
        <v>526135091</v>
      </c>
      <c r="E53" s="30">
        <f t="shared" si="0"/>
        <v>23526779</v>
      </c>
      <c r="F53" s="12">
        <f>F25+F48</f>
        <v>547098284</v>
      </c>
      <c r="G53" s="30">
        <f t="shared" si="1"/>
        <v>20963193</v>
      </c>
      <c r="H53" s="12">
        <f>H25+H48</f>
        <v>547094334</v>
      </c>
      <c r="I53" s="12">
        <f>I25+I48</f>
        <v>-3950</v>
      </c>
    </row>
  </sheetData>
  <mergeCells count="2">
    <mergeCell ref="A21:I21"/>
    <mergeCell ref="A19:H19"/>
  </mergeCells>
  <phoneticPr fontId="1" type="noConversion"/>
  <printOptions horizontalCentered="1"/>
  <pageMargins left="0.23622047244094491" right="0.15748031496062992" top="0" bottom="0" header="0" footer="0"/>
  <pageSetup paperSize="9" scale="77" firstPageNumber="189" fitToHeight="9" orientation="portrait" useFirstPageNumber="1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№ 1</vt:lpstr>
      <vt:lpstr>'Приложение № 1'!Область_печати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2019-12-20T10:04:49Z</cp:lastPrinted>
  <dcterms:created xsi:type="dcterms:W3CDTF">2006-09-28T05:33:49Z</dcterms:created>
  <dcterms:modified xsi:type="dcterms:W3CDTF">2023-09-22T12:10:13Z</dcterms:modified>
</cp:coreProperties>
</file>