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7755"/>
  </bookViews>
  <sheets>
    <sheet name="Общее образование" sheetId="2" r:id="rId1"/>
    <sheet name="Коррекционное образ" sheetId="3" r:id="rId2"/>
  </sheets>
  <definedNames>
    <definedName name="_xlnm.Print_Titles" localSheetId="0">'Общее образование'!$23:$24</definedName>
    <definedName name="_xlnm.Print_Area" localSheetId="1">'Коррекционное образ'!$A$10:$I$42</definedName>
    <definedName name="_xlnm.Print_Area" localSheetId="0">'Общее образование'!$A$1:$AP$64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3" l="1"/>
  <c r="E22" i="3" l="1"/>
  <c r="I22" i="3" s="1"/>
  <c r="D36" i="3" l="1"/>
  <c r="C36" i="3"/>
  <c r="E35" i="3"/>
  <c r="E34" i="3"/>
  <c r="I34" i="3" s="1"/>
  <c r="E33" i="3"/>
  <c r="I33" i="3" s="1"/>
  <c r="E32" i="3"/>
  <c r="I32" i="3" s="1"/>
  <c r="E30" i="3"/>
  <c r="E29" i="3"/>
  <c r="E28" i="3"/>
  <c r="E27" i="3"/>
  <c r="E25" i="3"/>
  <c r="I25" i="3" s="1"/>
  <c r="E24" i="3"/>
  <c r="I24" i="3" s="1"/>
  <c r="E23" i="3"/>
  <c r="I23" i="3" s="1"/>
  <c r="E21" i="3"/>
  <c r="I21" i="3" s="1"/>
  <c r="E19" i="3"/>
  <c r="E18" i="3"/>
  <c r="E17" i="3"/>
  <c r="E16" i="3"/>
  <c r="E15" i="3"/>
  <c r="G15" i="3" l="1"/>
  <c r="G14" i="3" s="1"/>
  <c r="I15" i="3"/>
  <c r="G17" i="3"/>
  <c r="I17" i="3"/>
  <c r="G19" i="3"/>
  <c r="I19" i="3"/>
  <c r="G28" i="3"/>
  <c r="I28" i="3"/>
  <c r="G30" i="3"/>
  <c r="I30" i="3"/>
  <c r="G35" i="3"/>
  <c r="I35" i="3"/>
  <c r="G16" i="3"/>
  <c r="I16" i="3"/>
  <c r="G18" i="3"/>
  <c r="I18" i="3"/>
  <c r="G27" i="3"/>
  <c r="I27" i="3"/>
  <c r="G29" i="3"/>
  <c r="I29" i="3"/>
  <c r="G34" i="3"/>
  <c r="G24" i="3"/>
  <c r="G23" i="3"/>
  <c r="G33" i="3"/>
  <c r="G22" i="3"/>
  <c r="G21" i="3"/>
  <c r="G25" i="3"/>
  <c r="G32" i="3"/>
  <c r="G26" i="3"/>
  <c r="E36" i="3"/>
  <c r="I36" i="3" l="1"/>
  <c r="G31" i="3"/>
  <c r="G36" i="3"/>
  <c r="G20" i="3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AM60" i="2"/>
  <c r="AP60" i="2" s="1"/>
  <c r="AM59" i="2"/>
  <c r="AP59" i="2" s="1"/>
  <c r="AN58" i="2"/>
  <c r="AM58" i="2"/>
  <c r="AP58" i="2" s="1"/>
  <c r="AM57" i="2"/>
  <c r="AP57" i="2" s="1"/>
  <c r="AM56" i="2"/>
  <c r="AP56" i="2" s="1"/>
  <c r="AM55" i="2"/>
  <c r="AP55" i="2" s="1"/>
  <c r="AM54" i="2"/>
  <c r="AP54" i="2" s="1"/>
  <c r="AM53" i="2"/>
  <c r="AP53" i="2" s="1"/>
  <c r="AM51" i="2"/>
  <c r="AP51" i="2" s="1"/>
  <c r="AM50" i="2"/>
  <c r="AP50" i="2" s="1"/>
  <c r="AN49" i="2"/>
  <c r="AM49" i="2"/>
  <c r="AP49" i="2" s="1"/>
  <c r="AM48" i="2"/>
  <c r="AP48" i="2" s="1"/>
  <c r="AM47" i="2"/>
  <c r="AP47" i="2" s="1"/>
  <c r="AM46" i="2"/>
  <c r="AP46" i="2" s="1"/>
  <c r="AM45" i="2"/>
  <c r="AP45" i="2" s="1"/>
  <c r="AM44" i="2"/>
  <c r="AP44" i="2" s="1"/>
  <c r="AM42" i="2"/>
  <c r="AP42" i="2" s="1"/>
  <c r="AM41" i="2"/>
  <c r="AP41" i="2" s="1"/>
  <c r="AN40" i="2"/>
  <c r="AM40" i="2"/>
  <c r="AP40" i="2" s="1"/>
  <c r="AM39" i="2"/>
  <c r="AP39" i="2" s="1"/>
  <c r="AM38" i="2"/>
  <c r="AP38" i="2" s="1"/>
  <c r="AM37" i="2"/>
  <c r="AP37" i="2" s="1"/>
  <c r="AM36" i="2"/>
  <c r="AP36" i="2" s="1"/>
  <c r="AM35" i="2"/>
  <c r="AP35" i="2" s="1"/>
  <c r="AM33" i="2"/>
  <c r="AP33" i="2" s="1"/>
  <c r="AN32" i="2"/>
  <c r="AM32" i="2"/>
  <c r="AP32" i="2" s="1"/>
  <c r="AM31" i="2"/>
  <c r="AP31" i="2" s="1"/>
  <c r="AM30" i="2"/>
  <c r="AP30" i="2" s="1"/>
  <c r="AM29" i="2"/>
  <c r="AP29" i="2" s="1"/>
  <c r="AM28" i="2"/>
  <c r="AP28" i="2" s="1"/>
  <c r="AM27" i="2"/>
  <c r="AP27" i="2" s="1"/>
  <c r="AN26" i="2"/>
  <c r="AM26" i="2"/>
  <c r="AP26" i="2" s="1"/>
  <c r="AN61" i="2" l="1"/>
  <c r="AP61" i="2"/>
  <c r="I38" i="3" s="1"/>
  <c r="AM61" i="2"/>
</calcChain>
</file>

<file path=xl/sharedStrings.xml><?xml version="1.0" encoding="utf-8"?>
<sst xmlns="http://schemas.openxmlformats.org/spreadsheetml/2006/main" count="227" uniqueCount="141">
  <si>
    <t>Приложение № 5</t>
  </si>
  <si>
    <t xml:space="preserve">к Решению Тираспольского городского </t>
  </si>
  <si>
    <t>Совета народных депутатов</t>
  </si>
  <si>
    <t>от "___" _________ 2020 г. № ____</t>
  </si>
  <si>
    <t>Приложение № 2</t>
  </si>
  <si>
    <t xml:space="preserve">к Приложению 17 </t>
  </si>
  <si>
    <t>от 6 февраля 2020 г. № 3</t>
  </si>
  <si>
    <t>Приложение № 1</t>
  </si>
  <si>
    <t>№ п/п</t>
  </si>
  <si>
    <t xml:space="preserve">Наименование </t>
  </si>
  <si>
    <t>ТСШ № 2</t>
  </si>
  <si>
    <t>ТСШ № 3</t>
  </si>
  <si>
    <t>ТСШ № 5</t>
  </si>
  <si>
    <t>ТГ-МГ</t>
  </si>
  <si>
    <t>ТСШ № 7</t>
  </si>
  <si>
    <t>ТСШ № 8</t>
  </si>
  <si>
    <t>ТСШ № 9</t>
  </si>
  <si>
    <t>ТСШ № 10</t>
  </si>
  <si>
    <t>ТСШ № 11</t>
  </si>
  <si>
    <t>ТСШ № 12</t>
  </si>
  <si>
    <t>ТСШ № 14</t>
  </si>
  <si>
    <t>ТСШ № 15</t>
  </si>
  <si>
    <t>ТСШ № 16</t>
  </si>
  <si>
    <t>ТСШ № 17</t>
  </si>
  <si>
    <t>ТСШ № 18</t>
  </si>
  <si>
    <t>КОШДС</t>
  </si>
  <si>
    <t>МСКОУ № 2</t>
  </si>
  <si>
    <t>МСКОУ № 44</t>
  </si>
  <si>
    <t xml:space="preserve">Итого кол-во, шт. </t>
  </si>
  <si>
    <t>Цена за ед., руб.</t>
  </si>
  <si>
    <t>Сумма, руб.</t>
  </si>
  <si>
    <t xml:space="preserve">план </t>
  </si>
  <si>
    <t>факт</t>
  </si>
  <si>
    <t>план</t>
  </si>
  <si>
    <t>1.</t>
  </si>
  <si>
    <t>1.1.</t>
  </si>
  <si>
    <t>Я пишу. Рабочая тетрадь по письму (в 4-х частях) В.В. Улитко, Тирасполь: ГОУ ДПО «ИРОиПК»</t>
  </si>
  <si>
    <t>1.2.</t>
  </si>
  <si>
    <t>Рабочая тетрадь по математике (по выбору учителя) (в 2-х частях) Н.Б. Истомина, Ассоциация ХХI век </t>
  </si>
  <si>
    <t>1.3.</t>
  </si>
  <si>
    <t>Рабочая тетрадь по математике (по выбору учителя) (в 2-х частях) М.И. Моро, М.: Просвещение</t>
  </si>
  <si>
    <t>1.4.</t>
  </si>
  <si>
    <t>Рабочая тетрадь по математике (в 3-х частях) Л.Г.Петерсон, ООО "Бином"</t>
  </si>
  <si>
    <t>1.5.</t>
  </si>
  <si>
    <t>Рабочая тетрадь по математике к учебнику М.И.Моро (в 2-х частях) С.Ю.Кремнева, М.: Экзамен</t>
  </si>
  <si>
    <t>1.6.</t>
  </si>
  <si>
    <t>Рабочая тетрадь по математике (в 4-х частях) Б.Г.Гейдман, М.: Издательство МЦНМО "Русское слово"</t>
  </si>
  <si>
    <t>1.7.</t>
  </si>
  <si>
    <t>Окружающий мир. Рабочая тетрадь (в 2-х частях) В.Н. Иванова, Тирасполь: ГОУ ДПО «ИРОиПК»</t>
  </si>
  <si>
    <t>1.8.</t>
  </si>
  <si>
    <t>Литературное чтение (1 часть) Бойкина М.В., Виноградская Л.А., М.: Просвещение</t>
  </si>
  <si>
    <t>2.</t>
  </si>
  <si>
    <t>2.1.</t>
  </si>
  <si>
    <t>Рабочая тетрадь по математике  (в 2-х частях) Н.Б. Истомина, Ассоциация ХХI век </t>
  </si>
  <si>
    <t>2.2.</t>
  </si>
  <si>
    <t>Рабочая тетрадь по математике (в 2-х частях) М.И. Моро, М.: Просвещение</t>
  </si>
  <si>
    <t>2.3.</t>
  </si>
  <si>
    <t>2.4.</t>
  </si>
  <si>
    <t>2.5.</t>
  </si>
  <si>
    <t>2.6.</t>
  </si>
  <si>
    <t>Окружающий мир. Рабочая тетрадь  (в 2-х частях) А.А. Плешаков, М.: Просвещение</t>
  </si>
  <si>
    <t>2.7.</t>
  </si>
  <si>
    <t>2.8.</t>
  </si>
  <si>
    <t>Rainbow English.Рабочая тетрадь по английскому языку (1 часть) Афанасьева О.В., Михеева И.В., Дрофа</t>
  </si>
  <si>
    <t>3.</t>
  </si>
  <si>
    <t>3.1.</t>
  </si>
  <si>
    <t>3.2.</t>
  </si>
  <si>
    <t>3.3.</t>
  </si>
  <si>
    <t>3.4.</t>
  </si>
  <si>
    <t>3.5.</t>
  </si>
  <si>
    <t>3.6.</t>
  </si>
  <si>
    <t>3.7.</t>
  </si>
  <si>
    <t>3.8.</t>
  </si>
  <si>
    <t>4.</t>
  </si>
  <si>
    <t>4.1.</t>
  </si>
  <si>
    <t>4.2.</t>
  </si>
  <si>
    <t>4.3.</t>
  </si>
  <si>
    <t>4.4.</t>
  </si>
  <si>
    <t>4.5.</t>
  </si>
  <si>
    <t>4.6.</t>
  </si>
  <si>
    <t>4.7.</t>
  </si>
  <si>
    <t>4.8.</t>
  </si>
  <si>
    <t>ИТОГО:</t>
  </si>
  <si>
    <t>Специальные образовательные учреждения VIII вида</t>
  </si>
  <si>
    <t>С(К)ОШ-И</t>
  </si>
  <si>
    <t>цена за ед., руб.*</t>
  </si>
  <si>
    <t>сумма, руб.</t>
  </si>
  <si>
    <t>5.</t>
  </si>
  <si>
    <t>Перечень учебной литературы для 1 класса</t>
  </si>
  <si>
    <t>5.1.</t>
  </si>
  <si>
    <t>Тетрадь по обучению грамоте, (1 часть) Воронкова В.В., М.: Просвещение</t>
  </si>
  <si>
    <t>5.2.</t>
  </si>
  <si>
    <t>Пропись, (в 3-х частях) Аксенова А.К., Комарова С.В., М.: Просвещение</t>
  </si>
  <si>
    <t>5.3.</t>
  </si>
  <si>
    <t>Мир природы и человека (VIII вид), (1 часть) Н.Б. Матвеева, М.А. Попова, М.:Просвещение</t>
  </si>
  <si>
    <t>5.4.</t>
  </si>
  <si>
    <t>Рабочая тетрадь по математике, (в 2-х частях) Алышева Т.В., М.: Просвещение</t>
  </si>
  <si>
    <t>5.5.</t>
  </si>
  <si>
    <t>Технология. Ручной труд. Рабочая тетрадь (для обучающихся с интеллектуальными нарушениями), (в 2-х частях) Л.А. Кузнецова, М.:Просвещение</t>
  </si>
  <si>
    <t>6.</t>
  </si>
  <si>
    <t>Перечень учебной литературы для 2 класса</t>
  </si>
  <si>
    <t>6.1.</t>
  </si>
  <si>
    <t>Читай, думай, пиши. Рабочая тетрадь по русскому языку (VIII вид), (в 2-х частях) Э.В. Якубовская, М.:Просвещение</t>
  </si>
  <si>
    <t>6.2.</t>
  </si>
  <si>
    <t>Чтение. Рабочая тетрадь (для обучающихся с интеллектуальными нарушениями), (в 2-х частях) Т.М. Головкина, М.:Просвещение</t>
  </si>
  <si>
    <t>6.3.</t>
  </si>
  <si>
    <t>6.4.</t>
  </si>
  <si>
    <t>6.5.</t>
  </si>
  <si>
    <t>Технология. Ручной труд. Рабочая тетрадь (для обучающихся с интеллектуальными нарушениями), (1 часть) Л.А. Кузнецова, М.:Просвещение</t>
  </si>
  <si>
    <t>7.</t>
  </si>
  <si>
    <t>Перечень учебной литературы для 3 класса</t>
  </si>
  <si>
    <t>7.1.</t>
  </si>
  <si>
    <t>Рабочая тетрадь по математике, (в 2-х частях) Алышева Т.В., М.:Просвещение</t>
  </si>
  <si>
    <t>7.2.</t>
  </si>
  <si>
    <t>Читай, думай, пиши. Рабочая тетрадь по русскому языку (VIII вид), (в 2-х частях) Аксенова А.К., М.:Просвещение</t>
  </si>
  <si>
    <t>7.3.</t>
  </si>
  <si>
    <t>7.4.</t>
  </si>
  <si>
    <t>8.</t>
  </si>
  <si>
    <t>Перечень учебной литературы для 4 класса</t>
  </si>
  <si>
    <t>8.1.</t>
  </si>
  <si>
    <t>Рабочая тетрадь по математике, 4 класс (в 2-х частях) Перова М.Н., М.:Просвещение</t>
  </si>
  <si>
    <t>8.2.</t>
  </si>
  <si>
    <t>8.3.</t>
  </si>
  <si>
    <t>8.4.</t>
  </si>
  <si>
    <t xml:space="preserve">*в смете указаны цены, взятые из Информации о количестве и стоимости рабочих тетрадей для заключения договоров, согласно  протокола №01-07/162 от 04.06.2024 года (для учащихся 1-4 классов организаций общего образования)(письмо МП ПМР от 31.05.2023 г. № 02-13/43)          </t>
  </si>
  <si>
    <t xml:space="preserve">*в смете указаны цены, взятые из Информации о количестве и стоимости рабочих тетрадей для заключения договоров, согласно  протокола №01-07/162 от 04.06.2024 года (для учащихся 1-4 классов организаций общего образования )(письмо МП ПМР от 31.05.2023 г. № 02-13/43)    </t>
  </si>
  <si>
    <t>от 8 февраля 2024 г. № 3</t>
  </si>
  <si>
    <t>РЕЗЕРВ</t>
  </si>
  <si>
    <t>к Приложению 14</t>
  </si>
  <si>
    <t>Смета расходов к Программе поддержки территории города Тирасполь на 2024 год по направлению "Обеспечение рабочими тетрадями учащихся 1-4 классов".</t>
  </si>
  <si>
    <t>ВСЕГО</t>
  </si>
  <si>
    <t xml:space="preserve">Совета народных депутатов </t>
  </si>
  <si>
    <t xml:space="preserve">"О внесении изменений в </t>
  </si>
  <si>
    <t>Решение Тираспольского городского</t>
  </si>
  <si>
    <t xml:space="preserve">Совета народных депутатов № 3 </t>
  </si>
  <si>
    <t>«Об утверждении местного бюджета</t>
  </si>
  <si>
    <t xml:space="preserve">города Тирасполь на 2024 год», принятое </t>
  </si>
  <si>
    <t>на 15-ой сессии 26 созыва 8 февраля 2024 года"</t>
  </si>
  <si>
    <t>Приложение № 10</t>
  </si>
  <si>
    <t>города Тирасполь на 2024 год»</t>
  </si>
  <si>
    <t>№ 79 от 05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</si>
</sst>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3" fontId="2" fillId="2" borderId="0" xfId="1" applyNumberFormat="1" applyFont="1" applyFill="1" applyAlignment="1">
      <alignment horizontal="right" vertical="center" wrapText="1"/>
    </xf>
    <xf numFmtId="3" fontId="2" fillId="0" borderId="0" xfId="1" applyNumberFormat="1" applyFont="1" applyFill="1" applyAlignment="1">
      <alignment horizontal="center" vertical="center" wrapText="1"/>
    </xf>
    <xf numFmtId="3" fontId="2" fillId="0" borderId="0" xfId="1" applyNumberFormat="1" applyFont="1" applyFill="1" applyAlignment="1">
      <alignment horizontal="right" vertical="center" wrapText="1"/>
    </xf>
    <xf numFmtId="3" fontId="2" fillId="2" borderId="0" xfId="1" applyNumberFormat="1" applyFont="1" applyFill="1" applyAlignment="1">
      <alignment horizontal="left" vertical="center" wrapText="1"/>
    </xf>
    <xf numFmtId="3" fontId="2" fillId="2" borderId="0" xfId="1" applyNumberFormat="1" applyFont="1" applyFill="1" applyAlignment="1">
      <alignment vertical="center" wrapText="1"/>
    </xf>
    <xf numFmtId="2" fontId="2" fillId="2" borderId="4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3" fontId="2" fillId="0" borderId="4" xfId="1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vertical="center" wrapText="1"/>
    </xf>
    <xf numFmtId="3" fontId="2" fillId="2" borderId="6" xfId="1" applyNumberFormat="1" applyFont="1" applyFill="1" applyBorder="1" applyAlignment="1">
      <alignment vertical="center" wrapText="1"/>
    </xf>
    <xf numFmtId="4" fontId="2" fillId="2" borderId="0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4" fontId="2" fillId="0" borderId="0" xfId="1" applyNumberFormat="1" applyFont="1" applyFill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left" vertical="center" wrapText="1"/>
    </xf>
    <xf numFmtId="3" fontId="2" fillId="2" borderId="3" xfId="1" applyNumberFormat="1" applyFont="1" applyFill="1" applyBorder="1" applyAlignment="1">
      <alignment vertical="center" wrapText="1"/>
    </xf>
    <xf numFmtId="4" fontId="2" fillId="2" borderId="0" xfId="1" applyNumberFormat="1" applyFont="1" applyFill="1" applyAlignment="1">
      <alignment horizontal="center" vertical="center" wrapText="1"/>
    </xf>
    <xf numFmtId="0" fontId="7" fillId="2" borderId="4" xfId="1" applyFont="1" applyFill="1" applyBorder="1" applyAlignment="1">
      <alignment vertical="top" wrapText="1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  <xf numFmtId="3" fontId="6" fillId="2" borderId="2" xfId="1" applyNumberFormat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8" fillId="2" borderId="2" xfId="1" applyNumberFormat="1" applyFont="1" applyFill="1" applyBorder="1" applyAlignment="1">
      <alignment vertical="center" wrapText="1"/>
    </xf>
    <xf numFmtId="3" fontId="9" fillId="2" borderId="4" xfId="1" applyNumberFormat="1" applyFont="1" applyFill="1" applyBorder="1" applyAlignment="1">
      <alignment horizontal="center" vertical="top" wrapText="1"/>
    </xf>
    <xf numFmtId="4" fontId="9" fillId="2" borderId="4" xfId="1" applyNumberFormat="1" applyFont="1" applyFill="1" applyBorder="1" applyAlignment="1">
      <alignment horizontal="center" vertical="top" wrapText="1"/>
    </xf>
    <xf numFmtId="164" fontId="2" fillId="2" borderId="0" xfId="1" applyNumberFormat="1" applyFont="1" applyFill="1" applyAlignment="1">
      <alignment horizontal="center" vertical="center" wrapText="1"/>
    </xf>
    <xf numFmtId="4" fontId="8" fillId="2" borderId="0" xfId="1" applyNumberFormat="1" applyFont="1" applyFill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3" fontId="10" fillId="0" borderId="0" xfId="1" applyNumberFormat="1" applyFont="1" applyFill="1" applyAlignment="1">
      <alignment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3" fontId="8" fillId="2" borderId="4" xfId="1" applyNumberFormat="1" applyFont="1" applyFill="1" applyBorder="1" applyAlignment="1">
      <alignment vertical="center" wrapText="1"/>
    </xf>
    <xf numFmtId="0" fontId="7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vertical="center" wrapText="1"/>
    </xf>
    <xf numFmtId="3" fontId="8" fillId="2" borderId="4" xfId="1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3" fontId="6" fillId="2" borderId="6" xfId="1" applyNumberFormat="1" applyFont="1" applyFill="1" applyBorder="1" applyAlignment="1">
      <alignment horizontal="center" vertical="center" wrapText="1"/>
    </xf>
    <xf numFmtId="3" fontId="11" fillId="2" borderId="6" xfId="1" applyNumberFormat="1" applyFont="1" applyFill="1" applyBorder="1" applyAlignment="1">
      <alignment vertical="center" wrapText="1"/>
    </xf>
    <xf numFmtId="4" fontId="7" fillId="2" borderId="4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left" vertical="center" wrapText="1"/>
    </xf>
    <xf numFmtId="4" fontId="2" fillId="2" borderId="0" xfId="1" applyNumberFormat="1" applyFont="1" applyFill="1" applyBorder="1" applyAlignment="1">
      <alignment horizontal="left" vertical="center" wrapText="1"/>
    </xf>
    <xf numFmtId="3" fontId="7" fillId="2" borderId="6" xfId="1" applyNumberFormat="1" applyFont="1" applyFill="1" applyBorder="1" applyAlignment="1">
      <alignment vertical="center" wrapText="1"/>
    </xf>
    <xf numFmtId="3" fontId="13" fillId="2" borderId="4" xfId="1" applyNumberFormat="1" applyFont="1" applyFill="1" applyBorder="1" applyAlignment="1">
      <alignment horizontal="center" vertical="center" wrapText="1"/>
    </xf>
    <xf numFmtId="3" fontId="13" fillId="2" borderId="4" xfId="1" applyNumberFormat="1" applyFont="1" applyFill="1" applyBorder="1" applyAlignment="1">
      <alignment horizontal="left" vertical="center" wrapText="1"/>
    </xf>
    <xf numFmtId="3" fontId="14" fillId="2" borderId="4" xfId="1" applyNumberFormat="1" applyFont="1" applyFill="1" applyBorder="1" applyAlignment="1">
      <alignment horizontal="left" vertical="center" wrapText="1"/>
    </xf>
    <xf numFmtId="4" fontId="13" fillId="2" borderId="4" xfId="1" applyNumberFormat="1" applyFont="1" applyFill="1" applyBorder="1" applyAlignment="1">
      <alignment horizontal="left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vertical="top" wrapText="1"/>
    </xf>
    <xf numFmtId="3" fontId="8" fillId="2" borderId="0" xfId="1" applyNumberFormat="1" applyFont="1" applyFill="1" applyAlignment="1">
      <alignment horizontal="center" vertical="center" wrapText="1"/>
    </xf>
    <xf numFmtId="3" fontId="7" fillId="2" borderId="0" xfId="1" applyNumberFormat="1" applyFont="1" applyFill="1" applyAlignment="1">
      <alignment horizontal="left" vertical="center" wrapText="1"/>
    </xf>
    <xf numFmtId="3" fontId="7" fillId="2" borderId="0" xfId="1" applyNumberFormat="1" applyFont="1" applyFill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top" wrapText="1"/>
    </xf>
    <xf numFmtId="3" fontId="3" fillId="2" borderId="0" xfId="1" applyNumberFormat="1" applyFont="1" applyFill="1" applyAlignment="1">
      <alignment horizontal="left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4" fontId="2" fillId="2" borderId="0" xfId="1" applyNumberFormat="1" applyFont="1" applyFill="1" applyAlignment="1">
      <alignment horizontal="left" vertical="center" wrapText="1"/>
    </xf>
    <xf numFmtId="4" fontId="2" fillId="2" borderId="4" xfId="1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horizontal="right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0" borderId="9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3" fontId="2" fillId="2" borderId="0" xfId="1" applyNumberFormat="1" applyFont="1" applyFill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7" fillId="2" borderId="0" xfId="1" applyNumberFormat="1" applyFont="1" applyFill="1" applyBorder="1" applyAlignment="1">
      <alignment horizontal="left" vertical="top" wrapText="1"/>
    </xf>
    <xf numFmtId="3" fontId="2" fillId="0" borderId="0" xfId="1" applyNumberFormat="1" applyFont="1" applyFill="1" applyAlignment="1">
      <alignment horizontal="right" vertical="center" wrapText="1"/>
    </xf>
    <xf numFmtId="3" fontId="2" fillId="2" borderId="9" xfId="1" applyNumberFormat="1" applyFont="1" applyFill="1" applyBorder="1" applyAlignment="1">
      <alignment horizontal="left" vertical="top" wrapText="1"/>
    </xf>
    <xf numFmtId="3" fontId="2" fillId="2" borderId="0" xfId="1" applyNumberFormat="1" applyFont="1" applyFill="1" applyAlignment="1">
      <alignment horizontal="left" vertical="center" wrapText="1"/>
    </xf>
    <xf numFmtId="3" fontId="10" fillId="0" borderId="8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V113"/>
  <sheetViews>
    <sheetView tabSelected="1" view="pageBreakPreview" zoomScale="60" zoomScaleNormal="100" workbookViewId="0">
      <pane xSplit="3" ySplit="24" topLeftCell="E25" activePane="bottomRight" state="frozen"/>
      <selection activeCell="A10" sqref="A10"/>
      <selection pane="topRight" activeCell="D10" sqref="D10"/>
      <selection pane="bottomLeft" activeCell="A14" sqref="A14"/>
      <selection pane="bottomRight" activeCell="BB30" sqref="BB30"/>
    </sheetView>
  </sheetViews>
  <sheetFormatPr defaultColWidth="9.140625" defaultRowHeight="15.75" x14ac:dyDescent="0.25"/>
  <cols>
    <col min="1" max="1" width="6.42578125" style="24" customWidth="1"/>
    <col min="2" max="2" width="56.28515625" style="24" customWidth="1"/>
    <col min="3" max="3" width="5.7109375" style="24" customWidth="1"/>
    <col min="4" max="4" width="5.7109375" style="24" hidden="1" customWidth="1"/>
    <col min="5" max="5" width="5.7109375" style="24" customWidth="1"/>
    <col min="6" max="6" width="5.7109375" style="24" hidden="1" customWidth="1"/>
    <col min="7" max="7" width="5.7109375" style="24" customWidth="1"/>
    <col min="8" max="8" width="5.7109375" style="24" hidden="1" customWidth="1"/>
    <col min="9" max="9" width="5.7109375" style="24" customWidth="1"/>
    <col min="10" max="10" width="5.7109375" style="24" hidden="1" customWidth="1"/>
    <col min="11" max="11" width="5.7109375" style="24" customWidth="1"/>
    <col min="12" max="12" width="5.7109375" style="24" hidden="1" customWidth="1"/>
    <col min="13" max="13" width="5.7109375" style="24" customWidth="1"/>
    <col min="14" max="14" width="5.7109375" style="24" hidden="1" customWidth="1"/>
    <col min="15" max="15" width="5.7109375" style="24" customWidth="1"/>
    <col min="16" max="16" width="5.7109375" style="24" hidden="1" customWidth="1"/>
    <col min="17" max="17" width="5.7109375" style="24" customWidth="1"/>
    <col min="18" max="18" width="5.7109375" style="24" hidden="1" customWidth="1"/>
    <col min="19" max="19" width="5.7109375" style="24" customWidth="1"/>
    <col min="20" max="20" width="5.7109375" style="24" hidden="1" customWidth="1"/>
    <col min="21" max="21" width="6" style="24" customWidth="1"/>
    <col min="22" max="22" width="5.7109375" style="24" hidden="1" customWidth="1"/>
    <col min="23" max="23" width="5.7109375" style="24" customWidth="1"/>
    <col min="24" max="24" width="5.7109375" style="24" hidden="1" customWidth="1"/>
    <col min="25" max="25" width="5.7109375" style="24" customWidth="1"/>
    <col min="26" max="26" width="5.7109375" style="24" hidden="1" customWidth="1"/>
    <col min="27" max="27" width="5.7109375" style="24" customWidth="1"/>
    <col min="28" max="28" width="5.7109375" style="24" hidden="1" customWidth="1"/>
    <col min="29" max="29" width="5.7109375" style="24" customWidth="1"/>
    <col min="30" max="30" width="5.7109375" style="24" hidden="1" customWidth="1"/>
    <col min="31" max="31" width="5.7109375" style="24" customWidth="1"/>
    <col min="32" max="32" width="5.7109375" style="24" hidden="1" customWidth="1"/>
    <col min="33" max="33" width="5.7109375" style="24" customWidth="1"/>
    <col min="34" max="35" width="5.7109375" style="24" hidden="1" customWidth="1"/>
    <col min="36" max="36" width="2.5703125" style="24" hidden="1" customWidth="1"/>
    <col min="37" max="37" width="5.7109375" style="24" customWidth="1"/>
    <col min="38" max="38" width="5.7109375" style="24" hidden="1" customWidth="1"/>
    <col min="39" max="39" width="6.7109375" style="24" customWidth="1"/>
    <col min="40" max="40" width="6.7109375" style="24" hidden="1" customWidth="1"/>
    <col min="41" max="41" width="11.7109375" style="21" customWidth="1"/>
    <col min="42" max="42" width="14.140625" style="21" customWidth="1"/>
    <col min="43" max="43" width="9.140625" style="2"/>
    <col min="44" max="44" width="17.140625" style="2" hidden="1" customWidth="1"/>
    <col min="45" max="45" width="15.85546875" style="2" customWidth="1"/>
    <col min="46" max="46" width="11.28515625" style="2" bestFit="1" customWidth="1"/>
    <col min="47" max="16384" width="9.140625" style="2"/>
  </cols>
  <sheetData>
    <row r="1" spans="2:42" s="64" customFormat="1" x14ac:dyDescent="0.25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N1" s="63"/>
      <c r="AO1" s="63"/>
      <c r="AP1" s="66" t="s">
        <v>138</v>
      </c>
    </row>
    <row r="2" spans="2:42" s="64" customFormat="1" x14ac:dyDescent="0.25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N2" s="63"/>
      <c r="AO2" s="63"/>
      <c r="AP2" s="68" t="s">
        <v>1</v>
      </c>
    </row>
    <row r="3" spans="2:42" s="64" customFormat="1" x14ac:dyDescent="0.25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N3" s="63"/>
      <c r="AO3" s="63"/>
      <c r="AP3" s="68" t="s">
        <v>131</v>
      </c>
    </row>
    <row r="4" spans="2:42" s="64" customFormat="1" x14ac:dyDescent="0.2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N4" s="63"/>
      <c r="AO4" s="63"/>
      <c r="AP4" s="68" t="s">
        <v>140</v>
      </c>
    </row>
    <row r="5" spans="2:42" s="64" customFormat="1" x14ac:dyDescent="0.25"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N5" s="63"/>
      <c r="AO5" s="63"/>
      <c r="AP5" s="69" t="s">
        <v>132</v>
      </c>
    </row>
    <row r="6" spans="2:42" s="64" customFormat="1" x14ac:dyDescent="0.25"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N6" s="63"/>
      <c r="AO6" s="63"/>
      <c r="AP6" s="69" t="s">
        <v>133</v>
      </c>
    </row>
    <row r="7" spans="2:42" s="64" customFormat="1" x14ac:dyDescent="0.25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N7" s="63"/>
      <c r="AO7" s="63"/>
      <c r="AP7" s="69" t="s">
        <v>134</v>
      </c>
    </row>
    <row r="8" spans="2:42" s="64" customFormat="1" x14ac:dyDescent="0.25"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N8" s="63"/>
      <c r="AO8" s="63"/>
      <c r="AP8" s="69" t="s">
        <v>135</v>
      </c>
    </row>
    <row r="9" spans="2:42" s="64" customFormat="1" x14ac:dyDescent="0.25"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N9" s="63"/>
      <c r="AO9" s="63"/>
      <c r="AP9" s="69" t="s">
        <v>136</v>
      </c>
    </row>
    <row r="10" spans="2:42" s="64" customFormat="1" x14ac:dyDescent="0.25"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N10" s="63"/>
      <c r="AO10" s="63"/>
      <c r="AP10" s="69" t="s">
        <v>137</v>
      </c>
    </row>
    <row r="11" spans="2:42" s="64" customFormat="1" x14ac:dyDescent="0.25"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N11" s="63"/>
      <c r="AO11" s="63"/>
      <c r="AP11" s="69"/>
    </row>
    <row r="12" spans="2:42" s="64" customFormat="1" x14ac:dyDescent="0.25"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N12" s="63"/>
      <c r="AO12" s="63"/>
      <c r="AP12" s="66"/>
    </row>
    <row r="13" spans="2:42" s="64" customFormat="1" x14ac:dyDescent="0.25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N13" s="63"/>
      <c r="AO13" s="63"/>
      <c r="AP13" s="66" t="s">
        <v>7</v>
      </c>
    </row>
    <row r="14" spans="2:42" s="64" customFormat="1" x14ac:dyDescent="0.25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N14" s="63"/>
      <c r="AO14" s="63"/>
      <c r="AP14" s="66" t="s">
        <v>128</v>
      </c>
    </row>
    <row r="15" spans="2:42" s="64" customFormat="1" ht="15.75" customHeight="1" x14ac:dyDescent="0.25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N15" s="63"/>
      <c r="AO15" s="63"/>
      <c r="AP15" s="66" t="s">
        <v>1</v>
      </c>
    </row>
    <row r="16" spans="2:42" s="64" customFormat="1" x14ac:dyDescent="0.25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N16" s="63"/>
      <c r="AO16" s="63"/>
      <c r="AP16" s="66" t="s">
        <v>2</v>
      </c>
    </row>
    <row r="17" spans="1:48" s="64" customFormat="1" x14ac:dyDescent="0.2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N17" s="63"/>
      <c r="AO17" s="63"/>
      <c r="AP17" s="66" t="s">
        <v>126</v>
      </c>
    </row>
    <row r="18" spans="1:48" s="64" customFormat="1" x14ac:dyDescent="0.25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N18" s="63"/>
      <c r="AO18" s="63"/>
      <c r="AP18" s="69" t="s">
        <v>135</v>
      </c>
    </row>
    <row r="19" spans="1:48" s="64" customFormat="1" x14ac:dyDescent="0.25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N19" s="63"/>
      <c r="AO19" s="63"/>
      <c r="AP19" s="69" t="s">
        <v>139</v>
      </c>
    </row>
    <row r="20" spans="1:48" s="64" customFormat="1" x14ac:dyDescent="0.2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6"/>
      <c r="AN20" s="63"/>
      <c r="AO20" s="63"/>
    </row>
    <row r="21" spans="1:48" x14ac:dyDescent="0.25">
      <c r="A21" s="1"/>
      <c r="B21" s="4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8" ht="16.899999999999999" customHeight="1" x14ac:dyDescent="0.25">
      <c r="A22" s="70" t="s">
        <v>129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</row>
    <row r="23" spans="1:48" ht="41.25" customHeight="1" x14ac:dyDescent="0.25">
      <c r="A23" s="73" t="s">
        <v>8</v>
      </c>
      <c r="B23" s="73" t="s">
        <v>9</v>
      </c>
      <c r="C23" s="71" t="s">
        <v>10</v>
      </c>
      <c r="D23" s="72"/>
      <c r="E23" s="71" t="s">
        <v>11</v>
      </c>
      <c r="F23" s="72"/>
      <c r="G23" s="71" t="s">
        <v>12</v>
      </c>
      <c r="H23" s="72"/>
      <c r="I23" s="71" t="s">
        <v>13</v>
      </c>
      <c r="J23" s="72"/>
      <c r="K23" s="71" t="s">
        <v>14</v>
      </c>
      <c r="L23" s="72"/>
      <c r="M23" s="71" t="s">
        <v>15</v>
      </c>
      <c r="N23" s="72"/>
      <c r="O23" s="71" t="s">
        <v>16</v>
      </c>
      <c r="P23" s="72"/>
      <c r="Q23" s="71" t="s">
        <v>17</v>
      </c>
      <c r="R23" s="72"/>
      <c r="S23" s="71" t="s">
        <v>18</v>
      </c>
      <c r="T23" s="72"/>
      <c r="U23" s="71" t="s">
        <v>19</v>
      </c>
      <c r="V23" s="72"/>
      <c r="W23" s="71" t="s">
        <v>20</v>
      </c>
      <c r="X23" s="72"/>
      <c r="Y23" s="71" t="s">
        <v>21</v>
      </c>
      <c r="Z23" s="72"/>
      <c r="AA23" s="71" t="s">
        <v>22</v>
      </c>
      <c r="AB23" s="72"/>
      <c r="AC23" s="71" t="s">
        <v>23</v>
      </c>
      <c r="AD23" s="72"/>
      <c r="AE23" s="71" t="s">
        <v>24</v>
      </c>
      <c r="AF23" s="72"/>
      <c r="AG23" s="71" t="s">
        <v>25</v>
      </c>
      <c r="AH23" s="72"/>
      <c r="AI23" s="75" t="s">
        <v>26</v>
      </c>
      <c r="AJ23" s="76"/>
      <c r="AK23" s="75" t="s">
        <v>27</v>
      </c>
      <c r="AL23" s="76"/>
      <c r="AM23" s="77" t="s">
        <v>28</v>
      </c>
      <c r="AN23" s="78"/>
      <c r="AO23" s="6" t="s">
        <v>29</v>
      </c>
      <c r="AP23" s="7" t="s">
        <v>30</v>
      </c>
      <c r="AR23" s="8"/>
      <c r="AS23" s="9"/>
      <c r="AT23" s="9"/>
      <c r="AU23" s="9"/>
      <c r="AV23" s="9"/>
    </row>
    <row r="24" spans="1:48" ht="63" x14ac:dyDescent="0.25">
      <c r="A24" s="74"/>
      <c r="B24" s="74"/>
      <c r="C24" s="10" t="s">
        <v>31</v>
      </c>
      <c r="D24" s="10" t="s">
        <v>32</v>
      </c>
      <c r="E24" s="10" t="s">
        <v>31</v>
      </c>
      <c r="F24" s="10" t="s">
        <v>32</v>
      </c>
      <c r="G24" s="10" t="s">
        <v>31</v>
      </c>
      <c r="H24" s="10" t="s">
        <v>32</v>
      </c>
      <c r="I24" s="10" t="s">
        <v>31</v>
      </c>
      <c r="J24" s="10" t="s">
        <v>32</v>
      </c>
      <c r="K24" s="10" t="s">
        <v>31</v>
      </c>
      <c r="L24" s="10" t="s">
        <v>32</v>
      </c>
      <c r="M24" s="10" t="s">
        <v>31</v>
      </c>
      <c r="N24" s="10" t="s">
        <v>32</v>
      </c>
      <c r="O24" s="10" t="s">
        <v>31</v>
      </c>
      <c r="P24" s="10" t="s">
        <v>32</v>
      </c>
      <c r="Q24" s="10" t="s">
        <v>31</v>
      </c>
      <c r="R24" s="10" t="s">
        <v>32</v>
      </c>
      <c r="S24" s="10" t="s">
        <v>31</v>
      </c>
      <c r="T24" s="10" t="s">
        <v>32</v>
      </c>
      <c r="U24" s="10" t="s">
        <v>31</v>
      </c>
      <c r="V24" s="10" t="s">
        <v>32</v>
      </c>
      <c r="W24" s="10" t="s">
        <v>31</v>
      </c>
      <c r="X24" s="10" t="s">
        <v>32</v>
      </c>
      <c r="Y24" s="10" t="s">
        <v>31</v>
      </c>
      <c r="Z24" s="10" t="s">
        <v>32</v>
      </c>
      <c r="AA24" s="10" t="s">
        <v>31</v>
      </c>
      <c r="AB24" s="10" t="s">
        <v>32</v>
      </c>
      <c r="AC24" s="10" t="s">
        <v>31</v>
      </c>
      <c r="AD24" s="10" t="s">
        <v>32</v>
      </c>
      <c r="AE24" s="10" t="s">
        <v>31</v>
      </c>
      <c r="AF24" s="10" t="s">
        <v>32</v>
      </c>
      <c r="AG24" s="10" t="s">
        <v>31</v>
      </c>
      <c r="AH24" s="10" t="s">
        <v>32</v>
      </c>
      <c r="AI24" s="10" t="s">
        <v>31</v>
      </c>
      <c r="AJ24" s="10" t="s">
        <v>32</v>
      </c>
      <c r="AK24" s="10" t="s">
        <v>31</v>
      </c>
      <c r="AL24" s="10" t="s">
        <v>32</v>
      </c>
      <c r="AM24" s="10" t="s">
        <v>31</v>
      </c>
      <c r="AN24" s="10" t="s">
        <v>32</v>
      </c>
      <c r="AO24" s="10" t="s">
        <v>33</v>
      </c>
      <c r="AP24" s="10" t="s">
        <v>33</v>
      </c>
      <c r="AR24" s="8"/>
    </row>
    <row r="25" spans="1:48" ht="18" customHeight="1" x14ac:dyDescent="0.25">
      <c r="A25" s="10" t="s">
        <v>34</v>
      </c>
      <c r="B25" s="11" t="s">
        <v>88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3"/>
      <c r="AP25" s="14"/>
      <c r="AR25" s="8"/>
    </row>
    <row r="26" spans="1:48" ht="31.5" customHeight="1" x14ac:dyDescent="0.25">
      <c r="A26" s="10" t="s">
        <v>35</v>
      </c>
      <c r="B26" s="15" t="s">
        <v>36</v>
      </c>
      <c r="C26" s="10">
        <v>126</v>
      </c>
      <c r="D26" s="10"/>
      <c r="E26" s="10">
        <v>42</v>
      </c>
      <c r="F26" s="10"/>
      <c r="G26" s="10">
        <v>100</v>
      </c>
      <c r="H26" s="10"/>
      <c r="I26" s="10">
        <v>136</v>
      </c>
      <c r="J26" s="10"/>
      <c r="K26" s="10">
        <v>53</v>
      </c>
      <c r="L26" s="10"/>
      <c r="M26" s="10">
        <v>30</v>
      </c>
      <c r="N26" s="10"/>
      <c r="O26" s="10">
        <v>178</v>
      </c>
      <c r="P26" s="10"/>
      <c r="Q26" s="10">
        <v>41</v>
      </c>
      <c r="R26" s="10"/>
      <c r="S26" s="10">
        <v>87</v>
      </c>
      <c r="T26" s="10"/>
      <c r="U26" s="10">
        <v>142</v>
      </c>
      <c r="V26" s="10"/>
      <c r="W26" s="10">
        <v>90</v>
      </c>
      <c r="X26" s="10"/>
      <c r="Y26" s="10">
        <v>37</v>
      </c>
      <c r="Z26" s="10"/>
      <c r="AA26" s="10">
        <v>91</v>
      </c>
      <c r="AB26" s="10"/>
      <c r="AC26" s="10">
        <v>90</v>
      </c>
      <c r="AD26" s="10"/>
      <c r="AE26" s="10">
        <v>163</v>
      </c>
      <c r="AF26" s="10"/>
      <c r="AG26" s="10">
        <v>8</v>
      </c>
      <c r="AH26" s="10"/>
      <c r="AI26" s="10"/>
      <c r="AJ26" s="10"/>
      <c r="AK26" s="10">
        <v>17</v>
      </c>
      <c r="AL26" s="10"/>
      <c r="AM26" s="10">
        <f>C26+E26+G26+I26+K26+M26+O26+Q26+S26+U26+W26+Y26+AA26+AC26+AE26+AG26+AI26+AK26</f>
        <v>1431</v>
      </c>
      <c r="AN26" s="10">
        <f>D26+F26+H26+J26+L26+N26+P26+R26+T26+V26+X26+Z26+AB26+AD26+AF26+AH26+AJ26+AL26</f>
        <v>0</v>
      </c>
      <c r="AO26" s="7">
        <v>48.84</v>
      </c>
      <c r="AP26" s="7">
        <f>AM26*AO26</f>
        <v>69890.040000000008</v>
      </c>
      <c r="AQ26" s="16"/>
      <c r="AR26" s="8"/>
      <c r="AS26" s="16"/>
      <c r="AT26" s="16"/>
    </row>
    <row r="27" spans="1:48" ht="31.5" customHeight="1" x14ac:dyDescent="0.25">
      <c r="A27" s="10" t="s">
        <v>37</v>
      </c>
      <c r="B27" s="15" t="s">
        <v>38</v>
      </c>
      <c r="C27" s="10">
        <v>0</v>
      </c>
      <c r="D27" s="10"/>
      <c r="E27" s="10">
        <v>0</v>
      </c>
      <c r="F27" s="10"/>
      <c r="G27" s="10">
        <v>0</v>
      </c>
      <c r="H27" s="10"/>
      <c r="I27" s="10">
        <v>0</v>
      </c>
      <c r="J27" s="10"/>
      <c r="K27" s="10">
        <v>0</v>
      </c>
      <c r="L27" s="10"/>
      <c r="M27" s="10">
        <v>0</v>
      </c>
      <c r="N27" s="10"/>
      <c r="O27" s="10">
        <v>0</v>
      </c>
      <c r="P27" s="10"/>
      <c r="Q27" s="10">
        <v>0</v>
      </c>
      <c r="R27" s="10"/>
      <c r="S27" s="10">
        <v>41</v>
      </c>
      <c r="T27" s="10"/>
      <c r="U27" s="10">
        <v>137</v>
      </c>
      <c r="V27" s="10"/>
      <c r="W27" s="10">
        <v>0</v>
      </c>
      <c r="X27" s="10"/>
      <c r="Y27" s="10">
        <v>0</v>
      </c>
      <c r="Z27" s="10"/>
      <c r="AA27" s="10">
        <v>0</v>
      </c>
      <c r="AB27" s="10"/>
      <c r="AC27" s="10">
        <v>34</v>
      </c>
      <c r="AD27" s="10"/>
      <c r="AE27" s="10">
        <v>0</v>
      </c>
      <c r="AF27" s="10"/>
      <c r="AG27" s="10">
        <v>0</v>
      </c>
      <c r="AH27" s="10"/>
      <c r="AI27" s="10"/>
      <c r="AJ27" s="10"/>
      <c r="AK27" s="10">
        <v>0</v>
      </c>
      <c r="AL27" s="10"/>
      <c r="AM27" s="10">
        <f t="shared" ref="AM27:AM33" si="0">C27+E27+G27+I27+K27+M27+O27+Q27+S27+U27+W27+Y27+AA27+AC27+AE27+AG27+AI27+AK27</f>
        <v>212</v>
      </c>
      <c r="AN27" s="10"/>
      <c r="AO27" s="7">
        <v>39.96</v>
      </c>
      <c r="AP27" s="7">
        <f t="shared" ref="AP27:AP60" si="1">AM27*AO27</f>
        <v>8471.52</v>
      </c>
      <c r="AQ27" s="16"/>
      <c r="AR27" s="8"/>
      <c r="AS27" s="16"/>
      <c r="AT27" s="16"/>
    </row>
    <row r="28" spans="1:48" ht="31.5" customHeight="1" x14ac:dyDescent="0.25">
      <c r="A28" s="10" t="s">
        <v>39</v>
      </c>
      <c r="B28" s="15" t="s">
        <v>40</v>
      </c>
      <c r="C28" s="10">
        <v>66</v>
      </c>
      <c r="D28" s="10"/>
      <c r="E28" s="10">
        <v>38</v>
      </c>
      <c r="F28" s="10"/>
      <c r="G28" s="10">
        <v>100</v>
      </c>
      <c r="H28" s="10"/>
      <c r="I28" s="10">
        <v>0</v>
      </c>
      <c r="J28" s="10"/>
      <c r="K28" s="10">
        <v>0</v>
      </c>
      <c r="L28" s="10"/>
      <c r="M28" s="10">
        <v>30</v>
      </c>
      <c r="N28" s="10"/>
      <c r="O28" s="10">
        <v>53</v>
      </c>
      <c r="P28" s="10"/>
      <c r="Q28" s="10">
        <v>10</v>
      </c>
      <c r="R28" s="10"/>
      <c r="S28" s="10">
        <v>0</v>
      </c>
      <c r="T28" s="10"/>
      <c r="U28" s="10">
        <v>0</v>
      </c>
      <c r="V28" s="10"/>
      <c r="W28" s="10">
        <v>136</v>
      </c>
      <c r="X28" s="10"/>
      <c r="Y28" s="10">
        <v>0</v>
      </c>
      <c r="Z28" s="10"/>
      <c r="AA28" s="10">
        <v>97</v>
      </c>
      <c r="AB28" s="10"/>
      <c r="AC28" s="10">
        <v>56</v>
      </c>
      <c r="AD28" s="10"/>
      <c r="AE28" s="10">
        <v>0</v>
      </c>
      <c r="AF28" s="10"/>
      <c r="AG28" s="10">
        <v>8</v>
      </c>
      <c r="AH28" s="10"/>
      <c r="AI28" s="10"/>
      <c r="AJ28" s="10"/>
      <c r="AK28" s="17">
        <v>0</v>
      </c>
      <c r="AL28" s="10"/>
      <c r="AM28" s="10">
        <f t="shared" si="0"/>
        <v>594</v>
      </c>
      <c r="AN28" s="18"/>
      <c r="AO28" s="7">
        <v>33.950000000000003</v>
      </c>
      <c r="AP28" s="7">
        <f t="shared" si="1"/>
        <v>20166.300000000003</v>
      </c>
      <c r="AQ28" s="16"/>
      <c r="AR28" s="8"/>
      <c r="AS28" s="16"/>
      <c r="AT28" s="16"/>
    </row>
    <row r="29" spans="1:48" ht="31.5" customHeight="1" x14ac:dyDescent="0.25">
      <c r="A29" s="10" t="s">
        <v>41</v>
      </c>
      <c r="B29" s="19" t="s">
        <v>42</v>
      </c>
      <c r="C29" s="10">
        <v>30</v>
      </c>
      <c r="D29" s="10"/>
      <c r="E29" s="10">
        <v>0</v>
      </c>
      <c r="F29" s="10"/>
      <c r="G29" s="10">
        <v>0</v>
      </c>
      <c r="H29" s="10"/>
      <c r="I29" s="10">
        <v>0</v>
      </c>
      <c r="J29" s="10"/>
      <c r="K29" s="10">
        <v>34</v>
      </c>
      <c r="L29" s="10"/>
      <c r="M29" s="10">
        <v>0</v>
      </c>
      <c r="N29" s="10"/>
      <c r="O29" s="10">
        <v>126</v>
      </c>
      <c r="P29" s="10"/>
      <c r="Q29" s="10">
        <v>0</v>
      </c>
      <c r="R29" s="10"/>
      <c r="S29" s="10">
        <v>0</v>
      </c>
      <c r="T29" s="10"/>
      <c r="U29" s="10">
        <v>0</v>
      </c>
      <c r="V29" s="10"/>
      <c r="W29" s="10">
        <v>0</v>
      </c>
      <c r="X29" s="10"/>
      <c r="Y29" s="10">
        <v>0</v>
      </c>
      <c r="Z29" s="10"/>
      <c r="AA29" s="10">
        <v>0</v>
      </c>
      <c r="AB29" s="10"/>
      <c r="AC29" s="10">
        <v>0</v>
      </c>
      <c r="AD29" s="10"/>
      <c r="AE29" s="10">
        <v>0</v>
      </c>
      <c r="AF29" s="10"/>
      <c r="AG29" s="10">
        <v>0</v>
      </c>
      <c r="AH29" s="10"/>
      <c r="AI29" s="10"/>
      <c r="AJ29" s="10"/>
      <c r="AK29" s="17">
        <v>0</v>
      </c>
      <c r="AL29" s="10"/>
      <c r="AM29" s="10">
        <f t="shared" si="0"/>
        <v>190</v>
      </c>
      <c r="AN29" s="18"/>
      <c r="AO29" s="7">
        <v>190.49</v>
      </c>
      <c r="AP29" s="7">
        <f t="shared" si="1"/>
        <v>36193.1</v>
      </c>
      <c r="AQ29" s="16"/>
      <c r="AR29" s="8"/>
      <c r="AS29" s="16"/>
      <c r="AT29" s="16"/>
    </row>
    <row r="30" spans="1:48" ht="31.5" customHeight="1" x14ac:dyDescent="0.25">
      <c r="A30" s="10" t="s">
        <v>43</v>
      </c>
      <c r="B30" s="15" t="s">
        <v>44</v>
      </c>
      <c r="C30" s="10">
        <v>0</v>
      </c>
      <c r="D30" s="10"/>
      <c r="E30" s="10">
        <v>0</v>
      </c>
      <c r="F30" s="10"/>
      <c r="G30" s="10">
        <v>0</v>
      </c>
      <c r="H30" s="10"/>
      <c r="I30" s="10">
        <v>0</v>
      </c>
      <c r="J30" s="10"/>
      <c r="K30" s="10">
        <v>0</v>
      </c>
      <c r="L30" s="10"/>
      <c r="M30" s="10">
        <v>0</v>
      </c>
      <c r="N30" s="10"/>
      <c r="O30" s="10">
        <v>0</v>
      </c>
      <c r="P30" s="10"/>
      <c r="Q30" s="10">
        <v>0</v>
      </c>
      <c r="R30" s="10"/>
      <c r="S30" s="10">
        <v>0</v>
      </c>
      <c r="T30" s="10"/>
      <c r="U30" s="10">
        <v>0</v>
      </c>
      <c r="V30" s="10"/>
      <c r="W30" s="10">
        <v>0</v>
      </c>
      <c r="X30" s="10"/>
      <c r="Y30" s="10">
        <v>68</v>
      </c>
      <c r="Z30" s="10"/>
      <c r="AA30" s="10">
        <v>0</v>
      </c>
      <c r="AB30" s="10"/>
      <c r="AC30" s="10">
        <v>0</v>
      </c>
      <c r="AD30" s="10"/>
      <c r="AE30" s="10">
        <v>134</v>
      </c>
      <c r="AF30" s="10"/>
      <c r="AG30" s="10">
        <v>0</v>
      </c>
      <c r="AH30" s="10"/>
      <c r="AI30" s="10"/>
      <c r="AJ30" s="10"/>
      <c r="AK30" s="10">
        <v>17</v>
      </c>
      <c r="AL30" s="10"/>
      <c r="AM30" s="10">
        <f t="shared" si="0"/>
        <v>219</v>
      </c>
      <c r="AN30" s="18"/>
      <c r="AO30" s="7">
        <v>83.66</v>
      </c>
      <c r="AP30" s="7">
        <f t="shared" si="1"/>
        <v>18321.54</v>
      </c>
      <c r="AQ30" s="16"/>
      <c r="AR30" s="8"/>
      <c r="AS30" s="16"/>
      <c r="AT30" s="16"/>
    </row>
    <row r="31" spans="1:48" ht="31.5" customHeight="1" x14ac:dyDescent="0.25">
      <c r="A31" s="10" t="s">
        <v>45</v>
      </c>
      <c r="B31" s="15" t="s">
        <v>46</v>
      </c>
      <c r="C31" s="10">
        <v>30</v>
      </c>
      <c r="D31" s="10"/>
      <c r="E31" s="10">
        <v>0</v>
      </c>
      <c r="F31" s="10"/>
      <c r="G31" s="10">
        <v>0</v>
      </c>
      <c r="H31" s="10"/>
      <c r="I31" s="10">
        <v>160</v>
      </c>
      <c r="J31" s="10"/>
      <c r="K31" s="10">
        <v>23</v>
      </c>
      <c r="L31" s="10"/>
      <c r="M31" s="10">
        <v>0</v>
      </c>
      <c r="N31" s="10"/>
      <c r="O31" s="10">
        <v>0</v>
      </c>
      <c r="P31" s="10"/>
      <c r="Q31" s="10">
        <v>0</v>
      </c>
      <c r="R31" s="10"/>
      <c r="S31" s="10">
        <v>0</v>
      </c>
      <c r="T31" s="10"/>
      <c r="U31" s="10">
        <v>0</v>
      </c>
      <c r="V31" s="10"/>
      <c r="W31" s="10">
        <v>0</v>
      </c>
      <c r="X31" s="10"/>
      <c r="Y31" s="10">
        <v>0</v>
      </c>
      <c r="Z31" s="10"/>
      <c r="AA31" s="10">
        <v>0</v>
      </c>
      <c r="AB31" s="10"/>
      <c r="AC31" s="10">
        <v>0</v>
      </c>
      <c r="AD31" s="10"/>
      <c r="AE31" s="10">
        <v>30</v>
      </c>
      <c r="AF31" s="10"/>
      <c r="AG31" s="10">
        <v>0</v>
      </c>
      <c r="AH31" s="10"/>
      <c r="AI31" s="10"/>
      <c r="AJ31" s="10"/>
      <c r="AK31" s="10">
        <v>0</v>
      </c>
      <c r="AL31" s="10"/>
      <c r="AM31" s="10">
        <f t="shared" si="0"/>
        <v>243</v>
      </c>
      <c r="AN31" s="18"/>
      <c r="AO31" s="7">
        <v>196.57</v>
      </c>
      <c r="AP31" s="7">
        <f t="shared" si="1"/>
        <v>47766.509999999995</v>
      </c>
      <c r="AQ31" s="16"/>
      <c r="AR31" s="8"/>
      <c r="AS31" s="16"/>
      <c r="AT31" s="16"/>
    </row>
    <row r="32" spans="1:48" ht="31.5" customHeight="1" x14ac:dyDescent="0.25">
      <c r="A32" s="10" t="s">
        <v>47</v>
      </c>
      <c r="B32" s="15" t="s">
        <v>48</v>
      </c>
      <c r="C32" s="10">
        <v>127</v>
      </c>
      <c r="D32" s="10"/>
      <c r="E32" s="10">
        <v>42</v>
      </c>
      <c r="F32" s="10"/>
      <c r="G32" s="10">
        <v>100</v>
      </c>
      <c r="H32" s="10"/>
      <c r="I32" s="10">
        <v>136</v>
      </c>
      <c r="J32" s="10"/>
      <c r="K32" s="10">
        <v>53</v>
      </c>
      <c r="L32" s="10"/>
      <c r="M32" s="10">
        <v>30</v>
      </c>
      <c r="N32" s="10"/>
      <c r="O32" s="10">
        <v>178</v>
      </c>
      <c r="P32" s="10"/>
      <c r="Q32" s="10">
        <v>41</v>
      </c>
      <c r="R32" s="10"/>
      <c r="S32" s="10">
        <v>87</v>
      </c>
      <c r="T32" s="10"/>
      <c r="U32" s="10">
        <v>141</v>
      </c>
      <c r="V32" s="10"/>
      <c r="W32" s="10">
        <v>90</v>
      </c>
      <c r="X32" s="10"/>
      <c r="Y32" s="10">
        <v>37</v>
      </c>
      <c r="Z32" s="10"/>
      <c r="AA32" s="10">
        <v>92</v>
      </c>
      <c r="AB32" s="10"/>
      <c r="AC32" s="10">
        <v>90</v>
      </c>
      <c r="AD32" s="10"/>
      <c r="AE32" s="10">
        <v>163</v>
      </c>
      <c r="AF32" s="10"/>
      <c r="AG32" s="10">
        <v>8</v>
      </c>
      <c r="AH32" s="10"/>
      <c r="AI32" s="10"/>
      <c r="AJ32" s="10"/>
      <c r="AK32" s="10">
        <v>17</v>
      </c>
      <c r="AL32" s="10"/>
      <c r="AM32" s="10">
        <f t="shared" si="0"/>
        <v>1432</v>
      </c>
      <c r="AN32" s="18">
        <f>D32+F32+H32+J32+L32+N32+P32+R32+T32+V32+X32+Z32+AB32+AD32+AF32+AH32+AJ32+AL32</f>
        <v>0</v>
      </c>
      <c r="AO32" s="7">
        <v>36.18</v>
      </c>
      <c r="AP32" s="7">
        <f t="shared" si="1"/>
        <v>51809.760000000002</v>
      </c>
      <c r="AQ32" s="16"/>
      <c r="AR32" s="8"/>
      <c r="AS32" s="16"/>
      <c r="AT32" s="16"/>
    </row>
    <row r="33" spans="1:46" ht="31.5" customHeight="1" x14ac:dyDescent="0.25">
      <c r="A33" s="10" t="s">
        <v>49</v>
      </c>
      <c r="B33" s="15" t="s">
        <v>50</v>
      </c>
      <c r="C33" s="10">
        <v>0</v>
      </c>
      <c r="D33" s="10"/>
      <c r="E33" s="10">
        <v>0</v>
      </c>
      <c r="F33" s="10"/>
      <c r="G33" s="10">
        <v>0</v>
      </c>
      <c r="H33" s="10"/>
      <c r="I33" s="10">
        <v>0</v>
      </c>
      <c r="J33" s="10"/>
      <c r="K33" s="10">
        <v>0</v>
      </c>
      <c r="L33" s="10"/>
      <c r="M33" s="10">
        <v>0</v>
      </c>
      <c r="N33" s="10"/>
      <c r="O33" s="10">
        <v>29</v>
      </c>
      <c r="P33" s="10"/>
      <c r="Q33" s="10">
        <v>0</v>
      </c>
      <c r="R33" s="10"/>
      <c r="S33" s="10">
        <v>0</v>
      </c>
      <c r="T33" s="10"/>
      <c r="U33" s="10">
        <v>0</v>
      </c>
      <c r="V33" s="10"/>
      <c r="W33" s="10">
        <v>0</v>
      </c>
      <c r="X33" s="10"/>
      <c r="Y33" s="10">
        <v>0</v>
      </c>
      <c r="Z33" s="10"/>
      <c r="AA33" s="10">
        <v>0</v>
      </c>
      <c r="AB33" s="10"/>
      <c r="AC33" s="10">
        <v>0</v>
      </c>
      <c r="AD33" s="10"/>
      <c r="AE33" s="10">
        <v>0</v>
      </c>
      <c r="AF33" s="10"/>
      <c r="AG33" s="10">
        <v>8</v>
      </c>
      <c r="AH33" s="10"/>
      <c r="AI33" s="10"/>
      <c r="AJ33" s="10"/>
      <c r="AK33" s="10">
        <v>0</v>
      </c>
      <c r="AL33" s="10"/>
      <c r="AM33" s="10">
        <f t="shared" si="0"/>
        <v>37</v>
      </c>
      <c r="AN33" s="18"/>
      <c r="AO33" s="7">
        <v>41.12</v>
      </c>
      <c r="AP33" s="7">
        <f t="shared" si="1"/>
        <v>1521.4399999999998</v>
      </c>
      <c r="AQ33" s="16"/>
      <c r="AR33" s="8"/>
      <c r="AS33" s="16"/>
      <c r="AT33" s="16"/>
    </row>
    <row r="34" spans="1:46" ht="18" customHeight="1" x14ac:dyDescent="0.25">
      <c r="A34" s="10" t="s">
        <v>51</v>
      </c>
      <c r="B34" s="11" t="s">
        <v>100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0">
        <v>0</v>
      </c>
      <c r="AJ34" s="12"/>
      <c r="AK34" s="12"/>
      <c r="AL34" s="12"/>
      <c r="AM34" s="12"/>
      <c r="AN34" s="20"/>
      <c r="AO34" s="7"/>
      <c r="AP34" s="7"/>
      <c r="AQ34" s="16"/>
      <c r="AR34" s="8"/>
      <c r="AS34" s="16"/>
    </row>
    <row r="35" spans="1:46" ht="32.25" customHeight="1" x14ac:dyDescent="0.25">
      <c r="A35" s="10" t="s">
        <v>52</v>
      </c>
      <c r="B35" s="15" t="s">
        <v>53</v>
      </c>
      <c r="C35" s="10">
        <v>0</v>
      </c>
      <c r="D35" s="10"/>
      <c r="E35" s="10">
        <v>0</v>
      </c>
      <c r="F35" s="10"/>
      <c r="G35" s="10">
        <v>0</v>
      </c>
      <c r="H35" s="10"/>
      <c r="I35" s="10">
        <v>0</v>
      </c>
      <c r="J35" s="10"/>
      <c r="K35" s="10">
        <v>0</v>
      </c>
      <c r="L35" s="10"/>
      <c r="M35" s="10">
        <v>0</v>
      </c>
      <c r="N35" s="10"/>
      <c r="O35" s="10">
        <v>0</v>
      </c>
      <c r="P35" s="10"/>
      <c r="Q35" s="10">
        <v>0</v>
      </c>
      <c r="R35" s="10"/>
      <c r="S35" s="10">
        <v>61</v>
      </c>
      <c r="T35" s="10"/>
      <c r="U35" s="10">
        <v>130</v>
      </c>
      <c r="V35" s="10"/>
      <c r="W35" s="10">
        <v>0</v>
      </c>
      <c r="X35" s="10"/>
      <c r="Y35" s="10">
        <v>0</v>
      </c>
      <c r="Z35" s="10"/>
      <c r="AA35" s="10">
        <v>28</v>
      </c>
      <c r="AB35" s="10"/>
      <c r="AC35" s="10">
        <v>102</v>
      </c>
      <c r="AD35" s="10"/>
      <c r="AE35" s="10">
        <v>0</v>
      </c>
      <c r="AF35" s="10"/>
      <c r="AG35" s="10">
        <v>0</v>
      </c>
      <c r="AH35" s="10"/>
      <c r="AI35" s="10"/>
      <c r="AJ35" s="10"/>
      <c r="AK35" s="10">
        <v>0</v>
      </c>
      <c r="AL35" s="10"/>
      <c r="AM35" s="17">
        <f t="shared" ref="AM35:AM60" si="2">SUM(C35:AK35)</f>
        <v>321</v>
      </c>
      <c r="AN35" s="18"/>
      <c r="AO35" s="7">
        <v>33.1</v>
      </c>
      <c r="AP35" s="7">
        <f t="shared" si="1"/>
        <v>10625.1</v>
      </c>
      <c r="AQ35" s="16"/>
      <c r="AR35" s="8"/>
      <c r="AS35" s="16"/>
      <c r="AT35" s="16"/>
    </row>
    <row r="36" spans="1:46" ht="34.5" customHeight="1" x14ac:dyDescent="0.25">
      <c r="A36" s="10" t="s">
        <v>54</v>
      </c>
      <c r="B36" s="15" t="s">
        <v>55</v>
      </c>
      <c r="C36" s="10">
        <v>68</v>
      </c>
      <c r="D36" s="10"/>
      <c r="E36" s="10">
        <v>52</v>
      </c>
      <c r="F36" s="10"/>
      <c r="G36" s="10">
        <v>90</v>
      </c>
      <c r="H36" s="10"/>
      <c r="I36" s="10">
        <v>0</v>
      </c>
      <c r="J36" s="10"/>
      <c r="K36" s="10">
        <v>23</v>
      </c>
      <c r="L36" s="10"/>
      <c r="M36" s="10">
        <v>40</v>
      </c>
      <c r="N36" s="10"/>
      <c r="O36" s="10">
        <v>55</v>
      </c>
      <c r="P36" s="10"/>
      <c r="Q36" s="10">
        <v>44</v>
      </c>
      <c r="R36" s="10"/>
      <c r="S36" s="10">
        <v>0</v>
      </c>
      <c r="T36" s="10"/>
      <c r="U36" s="10">
        <v>0</v>
      </c>
      <c r="V36" s="10"/>
      <c r="W36" s="10">
        <v>83</v>
      </c>
      <c r="X36" s="10"/>
      <c r="Y36" s="10">
        <v>0</v>
      </c>
      <c r="Z36" s="10"/>
      <c r="AA36" s="10">
        <v>48</v>
      </c>
      <c r="AB36" s="10"/>
      <c r="AC36" s="10">
        <v>0</v>
      </c>
      <c r="AD36" s="10"/>
      <c r="AE36" s="10">
        <v>0</v>
      </c>
      <c r="AF36" s="10"/>
      <c r="AG36" s="10">
        <v>5</v>
      </c>
      <c r="AH36" s="10"/>
      <c r="AI36" s="10"/>
      <c r="AJ36" s="10"/>
      <c r="AK36" s="10">
        <v>0</v>
      </c>
      <c r="AL36" s="10"/>
      <c r="AM36" s="17">
        <f t="shared" si="2"/>
        <v>508</v>
      </c>
      <c r="AN36" s="60"/>
      <c r="AO36" s="7">
        <v>38.119999999999997</v>
      </c>
      <c r="AP36" s="7">
        <f t="shared" si="1"/>
        <v>19364.96</v>
      </c>
      <c r="AQ36" s="16"/>
      <c r="AR36" s="8"/>
      <c r="AS36" s="16"/>
      <c r="AT36" s="16"/>
    </row>
    <row r="37" spans="1:46" ht="34.5" customHeight="1" x14ac:dyDescent="0.25">
      <c r="A37" s="10" t="s">
        <v>56</v>
      </c>
      <c r="B37" s="19" t="s">
        <v>42</v>
      </c>
      <c r="C37" s="10">
        <v>30</v>
      </c>
      <c r="D37" s="10"/>
      <c r="E37" s="10">
        <v>0</v>
      </c>
      <c r="F37" s="10"/>
      <c r="G37" s="10">
        <v>0</v>
      </c>
      <c r="H37" s="10"/>
      <c r="I37" s="10">
        <v>0</v>
      </c>
      <c r="J37" s="10"/>
      <c r="K37" s="10">
        <v>26</v>
      </c>
      <c r="L37" s="10"/>
      <c r="M37" s="10">
        <v>0</v>
      </c>
      <c r="N37" s="10"/>
      <c r="O37" s="10">
        <v>126</v>
      </c>
      <c r="P37" s="10"/>
      <c r="Q37" s="10">
        <v>0</v>
      </c>
      <c r="R37" s="10"/>
      <c r="S37" s="10">
        <v>0</v>
      </c>
      <c r="T37" s="10"/>
      <c r="U37" s="10">
        <v>0</v>
      </c>
      <c r="V37" s="10"/>
      <c r="W37" s="10">
        <v>0</v>
      </c>
      <c r="X37" s="10"/>
      <c r="Y37" s="10">
        <v>0</v>
      </c>
      <c r="Z37" s="10"/>
      <c r="AA37" s="10">
        <v>0</v>
      </c>
      <c r="AB37" s="10"/>
      <c r="AC37" s="10">
        <v>0</v>
      </c>
      <c r="AD37" s="10"/>
      <c r="AE37" s="10">
        <v>0</v>
      </c>
      <c r="AF37" s="10"/>
      <c r="AG37" s="10">
        <v>0</v>
      </c>
      <c r="AH37" s="10"/>
      <c r="AI37" s="10"/>
      <c r="AJ37" s="10"/>
      <c r="AK37" s="10">
        <v>0</v>
      </c>
      <c r="AL37" s="10"/>
      <c r="AM37" s="17">
        <f t="shared" si="2"/>
        <v>182</v>
      </c>
      <c r="AN37" s="18"/>
      <c r="AO37" s="7">
        <v>169.84</v>
      </c>
      <c r="AP37" s="7">
        <f t="shared" si="1"/>
        <v>30910.880000000001</v>
      </c>
      <c r="AQ37" s="16"/>
      <c r="AR37" s="8"/>
      <c r="AS37" s="16"/>
      <c r="AT37" s="16"/>
    </row>
    <row r="38" spans="1:46" ht="34.5" customHeight="1" x14ac:dyDescent="0.25">
      <c r="A38" s="10" t="s">
        <v>57</v>
      </c>
      <c r="B38" s="15" t="s">
        <v>44</v>
      </c>
      <c r="C38" s="10">
        <v>0</v>
      </c>
      <c r="D38" s="10"/>
      <c r="E38" s="10">
        <v>0</v>
      </c>
      <c r="F38" s="10"/>
      <c r="G38" s="10">
        <v>0</v>
      </c>
      <c r="H38" s="10"/>
      <c r="I38" s="10">
        <v>0</v>
      </c>
      <c r="J38" s="10"/>
      <c r="K38" s="10">
        <v>0</v>
      </c>
      <c r="L38" s="10"/>
      <c r="M38" s="10">
        <v>0</v>
      </c>
      <c r="N38" s="10"/>
      <c r="O38" s="10">
        <v>0</v>
      </c>
      <c r="P38" s="10"/>
      <c r="Q38" s="10">
        <v>0</v>
      </c>
      <c r="R38" s="10"/>
      <c r="S38" s="10">
        <v>0</v>
      </c>
      <c r="T38" s="10"/>
      <c r="U38" s="10">
        <v>0</v>
      </c>
      <c r="V38" s="10"/>
      <c r="W38" s="10">
        <v>0</v>
      </c>
      <c r="X38" s="10"/>
      <c r="Y38" s="10">
        <v>53</v>
      </c>
      <c r="Z38" s="10"/>
      <c r="AA38" s="10">
        <v>0</v>
      </c>
      <c r="AB38" s="10"/>
      <c r="AC38" s="10">
        <v>0</v>
      </c>
      <c r="AD38" s="10"/>
      <c r="AE38" s="10">
        <v>85</v>
      </c>
      <c r="AF38" s="10"/>
      <c r="AG38" s="10">
        <v>0</v>
      </c>
      <c r="AH38" s="10"/>
      <c r="AI38" s="10"/>
      <c r="AJ38" s="10"/>
      <c r="AK38" s="10">
        <v>16</v>
      </c>
      <c r="AL38" s="10"/>
      <c r="AM38" s="17">
        <f t="shared" si="2"/>
        <v>154</v>
      </c>
      <c r="AN38" s="18"/>
      <c r="AO38" s="7">
        <v>91.19</v>
      </c>
      <c r="AP38" s="7">
        <f t="shared" si="1"/>
        <v>14043.26</v>
      </c>
      <c r="AQ38" s="16"/>
      <c r="AR38" s="8"/>
      <c r="AS38" s="16"/>
      <c r="AT38" s="16"/>
    </row>
    <row r="39" spans="1:46" ht="34.5" customHeight="1" x14ac:dyDescent="0.25">
      <c r="A39" s="10" t="s">
        <v>58</v>
      </c>
      <c r="B39" s="15" t="s">
        <v>46</v>
      </c>
      <c r="C39" s="10">
        <v>25</v>
      </c>
      <c r="D39" s="10"/>
      <c r="E39" s="10">
        <v>0</v>
      </c>
      <c r="F39" s="10"/>
      <c r="G39" s="10">
        <v>0</v>
      </c>
      <c r="H39" s="10"/>
      <c r="I39" s="10">
        <v>170</v>
      </c>
      <c r="J39" s="10"/>
      <c r="K39" s="10">
        <v>0</v>
      </c>
      <c r="L39" s="10"/>
      <c r="M39" s="10">
        <v>0</v>
      </c>
      <c r="N39" s="10"/>
      <c r="O39" s="10">
        <v>0</v>
      </c>
      <c r="P39" s="10"/>
      <c r="Q39" s="10">
        <v>0</v>
      </c>
      <c r="R39" s="10"/>
      <c r="S39" s="10">
        <v>0</v>
      </c>
      <c r="T39" s="10"/>
      <c r="U39" s="10">
        <v>0</v>
      </c>
      <c r="V39" s="10"/>
      <c r="W39" s="10">
        <v>0</v>
      </c>
      <c r="X39" s="10"/>
      <c r="Y39" s="10">
        <v>0</v>
      </c>
      <c r="Z39" s="10"/>
      <c r="AA39" s="10">
        <v>0</v>
      </c>
      <c r="AB39" s="10"/>
      <c r="AC39" s="10">
        <v>0</v>
      </c>
      <c r="AD39" s="10"/>
      <c r="AE39" s="10">
        <v>60</v>
      </c>
      <c r="AF39" s="10"/>
      <c r="AG39" s="10">
        <v>0</v>
      </c>
      <c r="AH39" s="10"/>
      <c r="AI39" s="10"/>
      <c r="AJ39" s="10"/>
      <c r="AK39" s="10">
        <v>0</v>
      </c>
      <c r="AL39" s="10"/>
      <c r="AM39" s="17">
        <f t="shared" si="2"/>
        <v>255</v>
      </c>
      <c r="AN39" s="18"/>
      <c r="AO39" s="7">
        <v>243.8</v>
      </c>
      <c r="AP39" s="7">
        <f t="shared" si="1"/>
        <v>62169</v>
      </c>
      <c r="AQ39" s="16"/>
      <c r="AR39" s="8"/>
      <c r="AS39" s="16"/>
      <c r="AT39" s="16"/>
    </row>
    <row r="40" spans="1:46" ht="36" customHeight="1" x14ac:dyDescent="0.25">
      <c r="A40" s="10" t="s">
        <v>59</v>
      </c>
      <c r="B40" s="15" t="s">
        <v>60</v>
      </c>
      <c r="C40" s="10">
        <v>124</v>
      </c>
      <c r="D40" s="10"/>
      <c r="E40" s="10">
        <v>56</v>
      </c>
      <c r="F40" s="10"/>
      <c r="G40" s="10">
        <v>90</v>
      </c>
      <c r="H40" s="10"/>
      <c r="I40" s="10">
        <v>105</v>
      </c>
      <c r="J40" s="10"/>
      <c r="K40" s="10">
        <v>48</v>
      </c>
      <c r="L40" s="10"/>
      <c r="M40" s="10">
        <v>51</v>
      </c>
      <c r="N40" s="10"/>
      <c r="O40" s="10">
        <v>181</v>
      </c>
      <c r="P40" s="10"/>
      <c r="Q40" s="10">
        <v>44</v>
      </c>
      <c r="R40" s="10"/>
      <c r="S40" s="10">
        <v>76</v>
      </c>
      <c r="T40" s="10"/>
      <c r="U40" s="10">
        <v>131</v>
      </c>
      <c r="V40" s="10"/>
      <c r="W40" s="10">
        <v>82</v>
      </c>
      <c r="X40" s="10"/>
      <c r="Y40" s="10">
        <v>43</v>
      </c>
      <c r="Z40" s="10"/>
      <c r="AA40" s="10">
        <v>77</v>
      </c>
      <c r="AB40" s="10"/>
      <c r="AC40" s="10">
        <v>86</v>
      </c>
      <c r="AD40" s="10"/>
      <c r="AE40" s="10">
        <v>145</v>
      </c>
      <c r="AF40" s="10"/>
      <c r="AG40" s="10">
        <v>6</v>
      </c>
      <c r="AH40" s="10"/>
      <c r="AI40" s="10"/>
      <c r="AJ40" s="10"/>
      <c r="AK40" s="10">
        <v>12</v>
      </c>
      <c r="AL40" s="10"/>
      <c r="AM40" s="17">
        <f t="shared" si="2"/>
        <v>1357</v>
      </c>
      <c r="AN40" s="18">
        <f>D40+F40+H40+J40+L40+N40+P40+R40+T40+V40+X40+Z40+AB40+AD40+AF40+AH40+AJ40+AL40</f>
        <v>0</v>
      </c>
      <c r="AO40" s="7">
        <v>50.16</v>
      </c>
      <c r="AP40" s="7">
        <f t="shared" si="1"/>
        <v>68067.12</v>
      </c>
      <c r="AQ40" s="16"/>
      <c r="AR40" s="10"/>
      <c r="AS40" s="16"/>
      <c r="AT40" s="21"/>
    </row>
    <row r="41" spans="1:46" ht="31.5" x14ac:dyDescent="0.25">
      <c r="A41" s="10" t="s">
        <v>61</v>
      </c>
      <c r="B41" s="15" t="s">
        <v>50</v>
      </c>
      <c r="C41" s="10">
        <v>0</v>
      </c>
      <c r="D41" s="10"/>
      <c r="E41" s="10">
        <v>0</v>
      </c>
      <c r="F41" s="10"/>
      <c r="G41" s="10">
        <v>0</v>
      </c>
      <c r="H41" s="10"/>
      <c r="I41" s="10">
        <v>0</v>
      </c>
      <c r="J41" s="10"/>
      <c r="K41" s="10">
        <v>0</v>
      </c>
      <c r="L41" s="10"/>
      <c r="M41" s="10">
        <v>51</v>
      </c>
      <c r="N41" s="10"/>
      <c r="O41" s="10">
        <v>55</v>
      </c>
      <c r="P41" s="10"/>
      <c r="Q41" s="10">
        <v>0</v>
      </c>
      <c r="R41" s="10"/>
      <c r="S41" s="10">
        <v>0</v>
      </c>
      <c r="T41" s="10"/>
      <c r="U41" s="10">
        <v>0</v>
      </c>
      <c r="V41" s="10"/>
      <c r="W41" s="10">
        <v>0</v>
      </c>
      <c r="X41" s="10"/>
      <c r="Y41" s="10">
        <v>0</v>
      </c>
      <c r="Z41" s="10"/>
      <c r="AA41" s="10">
        <v>0</v>
      </c>
      <c r="AB41" s="10"/>
      <c r="AC41" s="10">
        <v>0</v>
      </c>
      <c r="AD41" s="10"/>
      <c r="AE41" s="10">
        <v>0</v>
      </c>
      <c r="AF41" s="10"/>
      <c r="AG41" s="10">
        <v>6</v>
      </c>
      <c r="AH41" s="10"/>
      <c r="AI41" s="10"/>
      <c r="AJ41" s="10"/>
      <c r="AK41" s="10">
        <v>12</v>
      </c>
      <c r="AL41" s="10"/>
      <c r="AM41" s="17">
        <f t="shared" si="2"/>
        <v>124</v>
      </c>
      <c r="AN41" s="18"/>
      <c r="AO41" s="7">
        <v>42.38</v>
      </c>
      <c r="AP41" s="7">
        <f t="shared" si="1"/>
        <v>5255.12</v>
      </c>
      <c r="AQ41" s="16"/>
      <c r="AR41" s="8"/>
      <c r="AS41" s="16"/>
      <c r="AT41" s="16"/>
    </row>
    <row r="42" spans="1:46" ht="31.5" customHeight="1" x14ac:dyDescent="0.25">
      <c r="A42" s="10" t="s">
        <v>62</v>
      </c>
      <c r="B42" s="22" t="s">
        <v>63</v>
      </c>
      <c r="C42" s="10">
        <v>119</v>
      </c>
      <c r="D42" s="10"/>
      <c r="E42" s="10">
        <v>56</v>
      </c>
      <c r="F42" s="10"/>
      <c r="G42" s="10">
        <v>107</v>
      </c>
      <c r="H42" s="10"/>
      <c r="I42" s="10">
        <v>0</v>
      </c>
      <c r="J42" s="10"/>
      <c r="K42" s="10">
        <v>49</v>
      </c>
      <c r="L42" s="10"/>
      <c r="M42" s="10">
        <v>50</v>
      </c>
      <c r="N42" s="10"/>
      <c r="O42" s="10">
        <v>113</v>
      </c>
      <c r="P42" s="10"/>
      <c r="Q42" s="10">
        <v>53</v>
      </c>
      <c r="R42" s="10"/>
      <c r="S42" s="10">
        <v>73</v>
      </c>
      <c r="T42" s="10"/>
      <c r="U42" s="10">
        <v>131</v>
      </c>
      <c r="V42" s="10"/>
      <c r="W42" s="10">
        <v>80</v>
      </c>
      <c r="X42" s="10"/>
      <c r="Y42" s="10">
        <v>0</v>
      </c>
      <c r="Z42" s="10"/>
      <c r="AA42" s="10">
        <v>0</v>
      </c>
      <c r="AB42" s="10"/>
      <c r="AC42" s="10">
        <v>89</v>
      </c>
      <c r="AD42" s="10"/>
      <c r="AE42" s="10">
        <v>139</v>
      </c>
      <c r="AF42" s="10"/>
      <c r="AG42" s="10">
        <v>5</v>
      </c>
      <c r="AH42" s="10"/>
      <c r="AI42" s="10"/>
      <c r="AJ42" s="10"/>
      <c r="AK42" s="10">
        <v>12</v>
      </c>
      <c r="AL42" s="10"/>
      <c r="AM42" s="17">
        <f t="shared" si="2"/>
        <v>1076</v>
      </c>
      <c r="AN42" s="23"/>
      <c r="AO42" s="7">
        <v>34.450000000000003</v>
      </c>
      <c r="AP42" s="7">
        <f t="shared" si="1"/>
        <v>37068.200000000004</v>
      </c>
      <c r="AQ42" s="16"/>
      <c r="AR42" s="8"/>
      <c r="AS42" s="16"/>
      <c r="AT42" s="16"/>
    </row>
    <row r="43" spans="1:46" ht="15" customHeight="1" x14ac:dyDescent="0.25">
      <c r="A43" s="10" t="s">
        <v>64</v>
      </c>
      <c r="B43" s="11" t="s">
        <v>110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0"/>
      <c r="AJ43" s="12"/>
      <c r="AK43" s="12"/>
      <c r="AL43" s="12"/>
      <c r="AM43" s="12"/>
      <c r="AN43" s="20"/>
      <c r="AO43" s="7"/>
      <c r="AP43" s="7"/>
      <c r="AQ43" s="16"/>
      <c r="AR43" s="8"/>
      <c r="AS43" s="16"/>
    </row>
    <row r="44" spans="1:46" ht="31.5" customHeight="1" x14ac:dyDescent="0.25">
      <c r="A44" s="10" t="s">
        <v>65</v>
      </c>
      <c r="B44" s="15" t="s">
        <v>53</v>
      </c>
      <c r="C44" s="10">
        <v>0</v>
      </c>
      <c r="D44" s="10"/>
      <c r="E44" s="10">
        <v>0</v>
      </c>
      <c r="F44" s="10"/>
      <c r="G44" s="10">
        <v>0</v>
      </c>
      <c r="H44" s="10"/>
      <c r="I44" s="10">
        <v>0</v>
      </c>
      <c r="J44" s="10"/>
      <c r="K44" s="10">
        <v>0</v>
      </c>
      <c r="L44" s="10"/>
      <c r="M44" s="10">
        <v>33</v>
      </c>
      <c r="N44" s="10"/>
      <c r="O44" s="10">
        <v>0</v>
      </c>
      <c r="P44" s="10"/>
      <c r="Q44" s="10">
        <v>0</v>
      </c>
      <c r="R44" s="10"/>
      <c r="S44" s="10">
        <v>75</v>
      </c>
      <c r="T44" s="10"/>
      <c r="U44" s="10">
        <v>111</v>
      </c>
      <c r="V44" s="10"/>
      <c r="W44" s="10">
        <v>53</v>
      </c>
      <c r="X44" s="10"/>
      <c r="Y44" s="10">
        <v>0</v>
      </c>
      <c r="Z44" s="10"/>
      <c r="AA44" s="10">
        <v>0</v>
      </c>
      <c r="AB44" s="10"/>
      <c r="AC44" s="10">
        <v>0</v>
      </c>
      <c r="AD44" s="10"/>
      <c r="AE44" s="10">
        <v>0</v>
      </c>
      <c r="AF44" s="10"/>
      <c r="AG44" s="10">
        <v>0</v>
      </c>
      <c r="AH44" s="10"/>
      <c r="AI44" s="10"/>
      <c r="AJ44" s="10"/>
      <c r="AK44" s="10">
        <v>0</v>
      </c>
      <c r="AL44" s="10"/>
      <c r="AM44" s="17">
        <f>SUM(C44:AK44)</f>
        <v>272</v>
      </c>
      <c r="AN44" s="18"/>
      <c r="AO44" s="7">
        <v>43.14</v>
      </c>
      <c r="AP44" s="7">
        <f t="shared" si="1"/>
        <v>11734.08</v>
      </c>
      <c r="AQ44" s="16"/>
      <c r="AR44" s="8"/>
      <c r="AS44" s="16"/>
      <c r="AT44" s="16"/>
    </row>
    <row r="45" spans="1:46" s="24" customFormat="1" ht="31.5" customHeight="1" x14ac:dyDescent="0.25">
      <c r="A45" s="10" t="s">
        <v>66</v>
      </c>
      <c r="B45" s="15" t="s">
        <v>55</v>
      </c>
      <c r="C45" s="10">
        <v>80</v>
      </c>
      <c r="D45" s="10"/>
      <c r="E45" s="10">
        <v>84</v>
      </c>
      <c r="F45" s="10"/>
      <c r="G45" s="10">
        <v>107</v>
      </c>
      <c r="H45" s="10"/>
      <c r="I45" s="10">
        <v>0</v>
      </c>
      <c r="J45" s="10"/>
      <c r="K45" s="10">
        <v>32</v>
      </c>
      <c r="L45" s="10"/>
      <c r="M45" s="10">
        <v>14</v>
      </c>
      <c r="N45" s="10"/>
      <c r="O45" s="10">
        <v>0</v>
      </c>
      <c r="P45" s="10"/>
      <c r="Q45" s="10">
        <v>45</v>
      </c>
      <c r="R45" s="10"/>
      <c r="S45" s="10">
        <v>0</v>
      </c>
      <c r="T45" s="10"/>
      <c r="U45" s="10">
        <v>0</v>
      </c>
      <c r="V45" s="10"/>
      <c r="W45" s="10">
        <v>63</v>
      </c>
      <c r="X45" s="10"/>
      <c r="Y45" s="10">
        <v>0</v>
      </c>
      <c r="Z45" s="10"/>
      <c r="AA45" s="10">
        <v>76</v>
      </c>
      <c r="AB45" s="10"/>
      <c r="AC45" s="10">
        <v>61</v>
      </c>
      <c r="AD45" s="10"/>
      <c r="AE45" s="10">
        <v>0</v>
      </c>
      <c r="AF45" s="10"/>
      <c r="AG45" s="10">
        <v>6</v>
      </c>
      <c r="AH45" s="10"/>
      <c r="AI45" s="10"/>
      <c r="AJ45" s="10"/>
      <c r="AK45" s="10">
        <v>14</v>
      </c>
      <c r="AL45" s="10"/>
      <c r="AM45" s="17">
        <f t="shared" ref="AM45:AM51" si="3">SUM(C45:AK45)</f>
        <v>582</v>
      </c>
      <c r="AN45" s="18"/>
      <c r="AO45" s="7">
        <v>37.909999999999997</v>
      </c>
      <c r="AP45" s="7">
        <f t="shared" si="1"/>
        <v>22063.62</v>
      </c>
      <c r="AQ45" s="16"/>
      <c r="AR45" s="10"/>
      <c r="AS45" s="16"/>
      <c r="AT45" s="21"/>
    </row>
    <row r="46" spans="1:46" ht="31.5" customHeight="1" x14ac:dyDescent="0.25">
      <c r="A46" s="10" t="s">
        <v>67</v>
      </c>
      <c r="B46" s="19" t="s">
        <v>42</v>
      </c>
      <c r="C46" s="10">
        <v>30</v>
      </c>
      <c r="D46" s="10"/>
      <c r="E46" s="10">
        <v>0</v>
      </c>
      <c r="F46" s="10"/>
      <c r="G46" s="10">
        <v>0</v>
      </c>
      <c r="H46" s="10"/>
      <c r="I46" s="10">
        <v>0</v>
      </c>
      <c r="J46" s="10"/>
      <c r="K46" s="10">
        <v>17</v>
      </c>
      <c r="L46" s="10"/>
      <c r="M46" s="10">
        <v>0</v>
      </c>
      <c r="N46" s="10"/>
      <c r="O46" s="10">
        <v>131</v>
      </c>
      <c r="P46" s="10"/>
      <c r="Q46" s="10">
        <v>0</v>
      </c>
      <c r="R46" s="10"/>
      <c r="S46" s="10">
        <v>0</v>
      </c>
      <c r="T46" s="10"/>
      <c r="U46" s="10">
        <v>0</v>
      </c>
      <c r="V46" s="10"/>
      <c r="W46" s="10">
        <v>0</v>
      </c>
      <c r="X46" s="10"/>
      <c r="Y46" s="10">
        <v>0</v>
      </c>
      <c r="Z46" s="10"/>
      <c r="AA46" s="10">
        <v>0</v>
      </c>
      <c r="AB46" s="10"/>
      <c r="AC46" s="10">
        <v>0</v>
      </c>
      <c r="AD46" s="10"/>
      <c r="AE46" s="10">
        <v>0</v>
      </c>
      <c r="AF46" s="10"/>
      <c r="AG46" s="10">
        <v>0</v>
      </c>
      <c r="AH46" s="10"/>
      <c r="AI46" s="10"/>
      <c r="AJ46" s="10"/>
      <c r="AK46" s="10">
        <v>0</v>
      </c>
      <c r="AL46" s="10"/>
      <c r="AM46" s="17">
        <f t="shared" si="3"/>
        <v>178</v>
      </c>
      <c r="AN46" s="18"/>
      <c r="AO46" s="7">
        <v>259.87</v>
      </c>
      <c r="AP46" s="7">
        <f t="shared" si="1"/>
        <v>46256.86</v>
      </c>
      <c r="AQ46" s="16"/>
      <c r="AR46" s="8"/>
      <c r="AS46" s="16"/>
      <c r="AT46" s="16"/>
    </row>
    <row r="47" spans="1:46" ht="31.5" customHeight="1" x14ac:dyDescent="0.25">
      <c r="A47" s="10" t="s">
        <v>68</v>
      </c>
      <c r="B47" s="15" t="s">
        <v>44</v>
      </c>
      <c r="C47" s="10">
        <v>0</v>
      </c>
      <c r="D47" s="10"/>
      <c r="E47" s="10">
        <v>0</v>
      </c>
      <c r="F47" s="10"/>
      <c r="G47" s="10">
        <v>0</v>
      </c>
      <c r="H47" s="10"/>
      <c r="I47" s="10">
        <v>0</v>
      </c>
      <c r="J47" s="10"/>
      <c r="K47" s="10">
        <v>0</v>
      </c>
      <c r="L47" s="10"/>
      <c r="M47" s="10">
        <v>0</v>
      </c>
      <c r="N47" s="10"/>
      <c r="O47" s="10">
        <v>58</v>
      </c>
      <c r="P47" s="10"/>
      <c r="Q47" s="10">
        <v>0</v>
      </c>
      <c r="R47" s="10"/>
      <c r="S47" s="10">
        <v>0</v>
      </c>
      <c r="T47" s="10"/>
      <c r="U47" s="10">
        <v>0</v>
      </c>
      <c r="V47" s="10"/>
      <c r="W47" s="10">
        <v>0</v>
      </c>
      <c r="X47" s="10"/>
      <c r="Y47" s="10">
        <v>52</v>
      </c>
      <c r="Z47" s="10"/>
      <c r="AA47" s="10">
        <v>0</v>
      </c>
      <c r="AB47" s="10"/>
      <c r="AC47" s="10">
        <v>0</v>
      </c>
      <c r="AD47" s="10"/>
      <c r="AE47" s="10">
        <v>108</v>
      </c>
      <c r="AF47" s="10"/>
      <c r="AG47" s="10">
        <v>0</v>
      </c>
      <c r="AH47" s="10"/>
      <c r="AI47" s="10"/>
      <c r="AJ47" s="10"/>
      <c r="AK47" s="10">
        <v>0</v>
      </c>
      <c r="AL47" s="10"/>
      <c r="AM47" s="17">
        <f t="shared" si="3"/>
        <v>218</v>
      </c>
      <c r="AN47" s="18"/>
      <c r="AO47" s="7">
        <v>203.37</v>
      </c>
      <c r="AP47" s="7">
        <f t="shared" si="1"/>
        <v>44334.66</v>
      </c>
      <c r="AQ47" s="16"/>
      <c r="AR47" s="8"/>
      <c r="AS47" s="16"/>
      <c r="AT47" s="16"/>
    </row>
    <row r="48" spans="1:46" ht="31.5" customHeight="1" x14ac:dyDescent="0.25">
      <c r="A48" s="10" t="s">
        <v>69</v>
      </c>
      <c r="B48" s="15" t="s">
        <v>46</v>
      </c>
      <c r="C48" s="10">
        <v>21</v>
      </c>
      <c r="D48" s="10"/>
      <c r="E48" s="10">
        <v>0</v>
      </c>
      <c r="F48" s="10"/>
      <c r="G48" s="10">
        <v>0</v>
      </c>
      <c r="H48" s="10"/>
      <c r="I48" s="10">
        <v>117</v>
      </c>
      <c r="J48" s="10"/>
      <c r="K48" s="10">
        <v>0</v>
      </c>
      <c r="L48" s="10"/>
      <c r="M48" s="10">
        <v>0</v>
      </c>
      <c r="N48" s="10"/>
      <c r="O48" s="10">
        <v>0</v>
      </c>
      <c r="P48" s="10"/>
      <c r="Q48" s="10">
        <v>0</v>
      </c>
      <c r="R48" s="10"/>
      <c r="S48" s="10">
        <v>0</v>
      </c>
      <c r="T48" s="10"/>
      <c r="U48" s="10">
        <v>0</v>
      </c>
      <c r="V48" s="10"/>
      <c r="W48" s="10">
        <v>0</v>
      </c>
      <c r="X48" s="10"/>
      <c r="Y48" s="10">
        <v>0</v>
      </c>
      <c r="Z48" s="10"/>
      <c r="AA48" s="10">
        <v>0</v>
      </c>
      <c r="AB48" s="10"/>
      <c r="AC48" s="10">
        <v>0</v>
      </c>
      <c r="AD48" s="10"/>
      <c r="AE48" s="10">
        <v>27</v>
      </c>
      <c r="AF48" s="10"/>
      <c r="AG48" s="10">
        <v>0</v>
      </c>
      <c r="AH48" s="10"/>
      <c r="AI48" s="10"/>
      <c r="AJ48" s="10"/>
      <c r="AK48" s="10">
        <v>0</v>
      </c>
      <c r="AL48" s="10"/>
      <c r="AM48" s="17">
        <f t="shared" si="3"/>
        <v>165</v>
      </c>
      <c r="AN48" s="18"/>
      <c r="AO48" s="7">
        <v>235.21</v>
      </c>
      <c r="AP48" s="7">
        <f t="shared" si="1"/>
        <v>38809.65</v>
      </c>
      <c r="AQ48" s="16"/>
      <c r="AR48" s="8"/>
      <c r="AS48" s="16"/>
      <c r="AT48" s="16"/>
    </row>
    <row r="49" spans="1:46" ht="31.5" customHeight="1" x14ac:dyDescent="0.25">
      <c r="A49" s="10" t="s">
        <v>70</v>
      </c>
      <c r="B49" s="15" t="s">
        <v>60</v>
      </c>
      <c r="C49" s="10">
        <v>129</v>
      </c>
      <c r="D49" s="10"/>
      <c r="E49" s="10">
        <v>81</v>
      </c>
      <c r="F49" s="10"/>
      <c r="G49" s="10">
        <v>107</v>
      </c>
      <c r="H49" s="10"/>
      <c r="I49" s="10">
        <v>0</v>
      </c>
      <c r="J49" s="10"/>
      <c r="K49" s="10">
        <v>33</v>
      </c>
      <c r="L49" s="10"/>
      <c r="M49" s="10">
        <v>58</v>
      </c>
      <c r="N49" s="10"/>
      <c r="O49" s="10">
        <v>190</v>
      </c>
      <c r="P49" s="10"/>
      <c r="Q49" s="10">
        <v>45</v>
      </c>
      <c r="R49" s="10"/>
      <c r="S49" s="10">
        <v>75</v>
      </c>
      <c r="T49" s="10"/>
      <c r="U49" s="10">
        <v>114</v>
      </c>
      <c r="V49" s="10"/>
      <c r="W49" s="10">
        <v>118</v>
      </c>
      <c r="X49" s="10"/>
      <c r="Y49" s="10">
        <v>41</v>
      </c>
      <c r="Z49" s="10"/>
      <c r="AA49" s="10">
        <v>73</v>
      </c>
      <c r="AB49" s="10"/>
      <c r="AC49" s="10">
        <v>55</v>
      </c>
      <c r="AD49" s="10"/>
      <c r="AE49" s="10">
        <v>135</v>
      </c>
      <c r="AF49" s="10"/>
      <c r="AG49" s="10">
        <v>6</v>
      </c>
      <c r="AH49" s="10"/>
      <c r="AI49" s="10"/>
      <c r="AJ49" s="10"/>
      <c r="AK49" s="10">
        <v>14</v>
      </c>
      <c r="AL49" s="10"/>
      <c r="AM49" s="17">
        <f t="shared" si="3"/>
        <v>1274</v>
      </c>
      <c r="AN49" s="18">
        <f>D49+F49+H49+J49+L49+N49+P49+R49+T49+V49+X49+Z49+AB49+AD49+AF49+AH49+AJ49+AL49</f>
        <v>0</v>
      </c>
      <c r="AO49" s="7">
        <v>47.12</v>
      </c>
      <c r="AP49" s="7">
        <f t="shared" si="1"/>
        <v>60030.879999999997</v>
      </c>
      <c r="AQ49" s="16"/>
      <c r="AR49" s="8"/>
      <c r="AS49" s="16"/>
      <c r="AT49" s="16"/>
    </row>
    <row r="50" spans="1:46" ht="31.5" customHeight="1" x14ac:dyDescent="0.25">
      <c r="A50" s="10" t="s">
        <v>71</v>
      </c>
      <c r="B50" s="15" t="s">
        <v>50</v>
      </c>
      <c r="C50" s="10">
        <v>0</v>
      </c>
      <c r="D50" s="10"/>
      <c r="E50" s="10">
        <v>0</v>
      </c>
      <c r="F50" s="10"/>
      <c r="G50" s="10">
        <v>0</v>
      </c>
      <c r="H50" s="10"/>
      <c r="I50" s="10">
        <v>0</v>
      </c>
      <c r="J50" s="10"/>
      <c r="K50" s="10">
        <v>0</v>
      </c>
      <c r="L50" s="10"/>
      <c r="M50" s="10">
        <v>41</v>
      </c>
      <c r="N50" s="10"/>
      <c r="O50" s="10">
        <v>20</v>
      </c>
      <c r="P50" s="10"/>
      <c r="Q50" s="10">
        <v>0</v>
      </c>
      <c r="R50" s="10"/>
      <c r="S50" s="10">
        <v>0</v>
      </c>
      <c r="T50" s="10"/>
      <c r="U50" s="10">
        <v>0</v>
      </c>
      <c r="V50" s="10"/>
      <c r="W50" s="10">
        <v>0</v>
      </c>
      <c r="X50" s="10"/>
      <c r="Y50" s="10">
        <v>0</v>
      </c>
      <c r="Z50" s="10"/>
      <c r="AA50" s="10">
        <v>0</v>
      </c>
      <c r="AB50" s="10"/>
      <c r="AC50" s="10">
        <v>0</v>
      </c>
      <c r="AD50" s="10"/>
      <c r="AE50" s="10">
        <v>0</v>
      </c>
      <c r="AF50" s="10"/>
      <c r="AG50" s="10">
        <v>7</v>
      </c>
      <c r="AH50" s="10"/>
      <c r="AI50" s="10"/>
      <c r="AJ50" s="10"/>
      <c r="AK50" s="10">
        <v>14</v>
      </c>
      <c r="AL50" s="10"/>
      <c r="AM50" s="17">
        <f t="shared" si="3"/>
        <v>82</v>
      </c>
      <c r="AN50" s="18"/>
      <c r="AO50" s="7">
        <v>38.799999999999997</v>
      </c>
      <c r="AP50" s="7">
        <f t="shared" si="1"/>
        <v>3181.6</v>
      </c>
      <c r="AQ50" s="16"/>
      <c r="AR50" s="8"/>
      <c r="AS50" s="16"/>
      <c r="AT50" s="16"/>
    </row>
    <row r="51" spans="1:46" ht="31.5" customHeight="1" x14ac:dyDescent="0.25">
      <c r="A51" s="10" t="s">
        <v>72</v>
      </c>
      <c r="B51" s="22" t="s">
        <v>63</v>
      </c>
      <c r="C51" s="23">
        <v>126</v>
      </c>
      <c r="D51" s="23"/>
      <c r="E51" s="10">
        <v>82</v>
      </c>
      <c r="F51" s="10"/>
      <c r="G51" s="10">
        <v>119</v>
      </c>
      <c r="H51" s="10"/>
      <c r="I51" s="10">
        <v>0</v>
      </c>
      <c r="J51" s="10"/>
      <c r="K51" s="10">
        <v>43</v>
      </c>
      <c r="L51" s="10"/>
      <c r="M51" s="10">
        <v>57</v>
      </c>
      <c r="N51" s="10"/>
      <c r="O51" s="10">
        <v>148</v>
      </c>
      <c r="P51" s="10"/>
      <c r="Q51" s="10">
        <v>53</v>
      </c>
      <c r="R51" s="10"/>
      <c r="S51" s="10">
        <v>73</v>
      </c>
      <c r="T51" s="10"/>
      <c r="U51" s="10">
        <v>114</v>
      </c>
      <c r="V51" s="10"/>
      <c r="W51" s="10">
        <v>118</v>
      </c>
      <c r="X51" s="10"/>
      <c r="Y51" s="10">
        <v>42</v>
      </c>
      <c r="Z51" s="10"/>
      <c r="AA51" s="10">
        <v>0</v>
      </c>
      <c r="AB51" s="10"/>
      <c r="AC51" s="10">
        <v>57</v>
      </c>
      <c r="AD51" s="10"/>
      <c r="AE51" s="10">
        <v>130</v>
      </c>
      <c r="AF51" s="10"/>
      <c r="AG51" s="10">
        <v>6</v>
      </c>
      <c r="AH51" s="10"/>
      <c r="AI51" s="10"/>
      <c r="AJ51" s="10"/>
      <c r="AK51" s="10">
        <v>14</v>
      </c>
      <c r="AL51" s="10"/>
      <c r="AM51" s="17">
        <f t="shared" si="3"/>
        <v>1182</v>
      </c>
      <c r="AN51" s="23"/>
      <c r="AO51" s="7">
        <v>21.73</v>
      </c>
      <c r="AP51" s="7">
        <f t="shared" si="1"/>
        <v>25684.86</v>
      </c>
      <c r="AQ51" s="16"/>
      <c r="AR51" s="8"/>
      <c r="AS51" s="16"/>
      <c r="AT51" s="16"/>
    </row>
    <row r="52" spans="1:46" ht="18" customHeight="1" x14ac:dyDescent="0.25">
      <c r="A52" s="10" t="s">
        <v>73</v>
      </c>
      <c r="B52" s="25" t="s">
        <v>118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0"/>
      <c r="AJ52" s="12"/>
      <c r="AK52" s="12"/>
      <c r="AL52" s="12"/>
      <c r="AM52" s="12"/>
      <c r="AN52" s="20"/>
      <c r="AO52" s="62"/>
      <c r="AP52" s="7"/>
      <c r="AQ52" s="16"/>
      <c r="AR52" s="8"/>
      <c r="AS52" s="16"/>
    </row>
    <row r="53" spans="1:46" ht="31.5" customHeight="1" x14ac:dyDescent="0.25">
      <c r="A53" s="10" t="s">
        <v>74</v>
      </c>
      <c r="B53" s="15" t="s">
        <v>53</v>
      </c>
      <c r="C53" s="10">
        <v>0</v>
      </c>
      <c r="D53" s="10"/>
      <c r="E53" s="10">
        <v>0</v>
      </c>
      <c r="F53" s="10"/>
      <c r="G53" s="10">
        <v>0</v>
      </c>
      <c r="H53" s="10"/>
      <c r="I53" s="10">
        <v>0</v>
      </c>
      <c r="J53" s="10"/>
      <c r="K53" s="10">
        <v>0</v>
      </c>
      <c r="L53" s="10"/>
      <c r="M53" s="10">
        <v>0</v>
      </c>
      <c r="N53" s="10"/>
      <c r="O53" s="10">
        <v>0</v>
      </c>
      <c r="P53" s="10"/>
      <c r="Q53" s="10">
        <v>0</v>
      </c>
      <c r="R53" s="10"/>
      <c r="S53" s="10">
        <v>77</v>
      </c>
      <c r="T53" s="10"/>
      <c r="U53" s="10">
        <v>157</v>
      </c>
      <c r="V53" s="10"/>
      <c r="W53" s="10">
        <v>62</v>
      </c>
      <c r="X53" s="10"/>
      <c r="Y53" s="10">
        <v>0</v>
      </c>
      <c r="Z53" s="10"/>
      <c r="AA53" s="10">
        <v>0</v>
      </c>
      <c r="AB53" s="10"/>
      <c r="AC53" s="10">
        <v>21</v>
      </c>
      <c r="AD53" s="10"/>
      <c r="AE53" s="10">
        <v>0</v>
      </c>
      <c r="AF53" s="10"/>
      <c r="AG53" s="10">
        <v>0</v>
      </c>
      <c r="AH53" s="10"/>
      <c r="AI53" s="10"/>
      <c r="AJ53" s="10"/>
      <c r="AK53" s="10">
        <v>0</v>
      </c>
      <c r="AL53" s="10"/>
      <c r="AM53" s="17">
        <f t="shared" si="2"/>
        <v>317</v>
      </c>
      <c r="AN53" s="18"/>
      <c r="AO53" s="7">
        <v>36.96</v>
      </c>
      <c r="AP53" s="7">
        <f t="shared" si="1"/>
        <v>11716.32</v>
      </c>
      <c r="AQ53" s="16"/>
      <c r="AR53" s="8"/>
      <c r="AS53" s="16"/>
      <c r="AT53" s="16"/>
    </row>
    <row r="54" spans="1:46" ht="31.5" customHeight="1" x14ac:dyDescent="0.25">
      <c r="A54" s="10" t="s">
        <v>75</v>
      </c>
      <c r="B54" s="15" t="s">
        <v>55</v>
      </c>
      <c r="C54" s="10">
        <v>150</v>
      </c>
      <c r="D54" s="10"/>
      <c r="E54" s="10">
        <v>60</v>
      </c>
      <c r="F54" s="10"/>
      <c r="G54" s="10">
        <v>111</v>
      </c>
      <c r="H54" s="10"/>
      <c r="I54" s="10">
        <v>0</v>
      </c>
      <c r="J54" s="10"/>
      <c r="K54" s="10">
        <v>0</v>
      </c>
      <c r="L54" s="10"/>
      <c r="M54" s="10">
        <v>43</v>
      </c>
      <c r="N54" s="10"/>
      <c r="O54" s="10">
        <v>0</v>
      </c>
      <c r="P54" s="10"/>
      <c r="Q54" s="10">
        <v>40</v>
      </c>
      <c r="R54" s="10"/>
      <c r="S54" s="10">
        <v>0</v>
      </c>
      <c r="T54" s="10"/>
      <c r="U54" s="10">
        <v>0</v>
      </c>
      <c r="V54" s="10"/>
      <c r="W54" s="10">
        <v>0</v>
      </c>
      <c r="X54" s="10"/>
      <c r="Y54" s="10">
        <v>0</v>
      </c>
      <c r="Z54" s="10"/>
      <c r="AA54" s="10">
        <v>98</v>
      </c>
      <c r="AB54" s="10"/>
      <c r="AC54" s="10">
        <v>47</v>
      </c>
      <c r="AD54" s="10"/>
      <c r="AE54" s="10">
        <v>0</v>
      </c>
      <c r="AF54" s="10"/>
      <c r="AG54" s="10">
        <v>5</v>
      </c>
      <c r="AH54" s="10"/>
      <c r="AI54" s="10"/>
      <c r="AJ54" s="10"/>
      <c r="AK54" s="10">
        <v>0</v>
      </c>
      <c r="AL54" s="10"/>
      <c r="AM54" s="17">
        <f t="shared" si="2"/>
        <v>554</v>
      </c>
      <c r="AN54" s="18"/>
      <c r="AO54" s="7">
        <v>37.200000000000003</v>
      </c>
      <c r="AP54" s="7">
        <f t="shared" si="1"/>
        <v>20608.800000000003</v>
      </c>
      <c r="AQ54" s="16"/>
      <c r="AR54" s="8"/>
      <c r="AS54" s="16"/>
      <c r="AT54" s="16"/>
    </row>
    <row r="55" spans="1:46" ht="31.5" customHeight="1" x14ac:dyDescent="0.25">
      <c r="A55" s="10" t="s">
        <v>76</v>
      </c>
      <c r="B55" s="19" t="s">
        <v>42</v>
      </c>
      <c r="C55" s="10">
        <v>0</v>
      </c>
      <c r="D55" s="10"/>
      <c r="E55" s="10">
        <v>0</v>
      </c>
      <c r="F55" s="10"/>
      <c r="G55" s="10">
        <v>0</v>
      </c>
      <c r="H55" s="10"/>
      <c r="I55" s="10">
        <v>0</v>
      </c>
      <c r="J55" s="10"/>
      <c r="K55" s="10">
        <v>20</v>
      </c>
      <c r="L55" s="10"/>
      <c r="M55" s="10">
        <v>0</v>
      </c>
      <c r="N55" s="10"/>
      <c r="O55" s="10">
        <v>113</v>
      </c>
      <c r="P55" s="10"/>
      <c r="Q55" s="10">
        <v>0</v>
      </c>
      <c r="R55" s="10"/>
      <c r="S55" s="10">
        <v>0</v>
      </c>
      <c r="T55" s="10"/>
      <c r="U55" s="10">
        <v>0</v>
      </c>
      <c r="V55" s="10"/>
      <c r="W55" s="10">
        <v>0</v>
      </c>
      <c r="X55" s="10"/>
      <c r="Y55" s="10">
        <v>0</v>
      </c>
      <c r="Z55" s="10"/>
      <c r="AA55" s="10">
        <v>0</v>
      </c>
      <c r="AB55" s="10"/>
      <c r="AC55" s="10">
        <v>0</v>
      </c>
      <c r="AD55" s="10"/>
      <c r="AE55" s="10">
        <v>0</v>
      </c>
      <c r="AF55" s="10"/>
      <c r="AG55" s="10">
        <v>0</v>
      </c>
      <c r="AH55" s="10"/>
      <c r="AI55" s="10"/>
      <c r="AJ55" s="10"/>
      <c r="AK55" s="10">
        <v>0</v>
      </c>
      <c r="AL55" s="10"/>
      <c r="AM55" s="17">
        <f t="shared" si="2"/>
        <v>133</v>
      </c>
      <c r="AN55" s="18"/>
      <c r="AO55" s="7">
        <v>287.47000000000003</v>
      </c>
      <c r="AP55" s="7">
        <f t="shared" si="1"/>
        <v>38233.51</v>
      </c>
      <c r="AQ55" s="16"/>
      <c r="AR55" s="8"/>
      <c r="AS55" s="16"/>
      <c r="AT55" s="16"/>
    </row>
    <row r="56" spans="1:46" ht="31.5" customHeight="1" x14ac:dyDescent="0.25">
      <c r="A56" s="10" t="s">
        <v>77</v>
      </c>
      <c r="B56" s="15" t="s">
        <v>44</v>
      </c>
      <c r="C56" s="10">
        <v>0</v>
      </c>
      <c r="D56" s="10"/>
      <c r="E56" s="10">
        <v>0</v>
      </c>
      <c r="F56" s="10"/>
      <c r="G56" s="10">
        <v>0</v>
      </c>
      <c r="H56" s="10"/>
      <c r="I56" s="10">
        <v>0</v>
      </c>
      <c r="J56" s="10"/>
      <c r="K56" s="10">
        <v>0</v>
      </c>
      <c r="L56" s="10"/>
      <c r="M56" s="10">
        <v>0</v>
      </c>
      <c r="N56" s="10"/>
      <c r="O56" s="10">
        <v>56</v>
      </c>
      <c r="P56" s="10"/>
      <c r="Q56" s="10">
        <v>0</v>
      </c>
      <c r="R56" s="10"/>
      <c r="S56" s="10">
        <v>0</v>
      </c>
      <c r="T56" s="10"/>
      <c r="U56" s="10">
        <v>0</v>
      </c>
      <c r="V56" s="10"/>
      <c r="W56" s="10">
        <v>0</v>
      </c>
      <c r="X56" s="10"/>
      <c r="Y56" s="10">
        <v>64</v>
      </c>
      <c r="Z56" s="10"/>
      <c r="AA56" s="10">
        <v>0</v>
      </c>
      <c r="AB56" s="10"/>
      <c r="AC56" s="10">
        <v>0</v>
      </c>
      <c r="AD56" s="10"/>
      <c r="AE56" s="10">
        <v>83</v>
      </c>
      <c r="AF56" s="10"/>
      <c r="AG56" s="10">
        <v>0</v>
      </c>
      <c r="AH56" s="10"/>
      <c r="AI56" s="10"/>
      <c r="AJ56" s="10"/>
      <c r="AK56" s="10">
        <v>18</v>
      </c>
      <c r="AL56" s="10"/>
      <c r="AM56" s="17">
        <f t="shared" si="2"/>
        <v>221</v>
      </c>
      <c r="AN56" s="18"/>
      <c r="AO56" s="7">
        <v>143.16</v>
      </c>
      <c r="AP56" s="7">
        <f t="shared" si="1"/>
        <v>31638.36</v>
      </c>
      <c r="AQ56" s="16"/>
      <c r="AR56" s="8"/>
      <c r="AS56" s="16"/>
      <c r="AT56" s="16"/>
    </row>
    <row r="57" spans="1:46" ht="31.5" customHeight="1" x14ac:dyDescent="0.25">
      <c r="A57" s="10" t="s">
        <v>78</v>
      </c>
      <c r="B57" s="15" t="s">
        <v>46</v>
      </c>
      <c r="C57" s="10">
        <v>26</v>
      </c>
      <c r="D57" s="10"/>
      <c r="E57" s="10">
        <v>29</v>
      </c>
      <c r="F57" s="10"/>
      <c r="G57" s="10">
        <v>0</v>
      </c>
      <c r="H57" s="10"/>
      <c r="I57" s="10">
        <v>128</v>
      </c>
      <c r="J57" s="10"/>
      <c r="K57" s="10">
        <v>25</v>
      </c>
      <c r="L57" s="10"/>
      <c r="M57" s="10">
        <v>0</v>
      </c>
      <c r="N57" s="10"/>
      <c r="O57" s="10">
        <v>0</v>
      </c>
      <c r="P57" s="10"/>
      <c r="Q57" s="10">
        <v>0</v>
      </c>
      <c r="R57" s="10"/>
      <c r="S57" s="10">
        <v>0</v>
      </c>
      <c r="T57" s="10"/>
      <c r="U57" s="10">
        <v>0</v>
      </c>
      <c r="V57" s="10"/>
      <c r="W57" s="10">
        <v>28</v>
      </c>
      <c r="X57" s="10"/>
      <c r="Y57" s="10">
        <v>0</v>
      </c>
      <c r="Z57" s="10"/>
      <c r="AA57" s="10">
        <v>0</v>
      </c>
      <c r="AB57" s="10"/>
      <c r="AC57" s="10">
        <v>0</v>
      </c>
      <c r="AD57" s="10"/>
      <c r="AE57" s="10">
        <v>51</v>
      </c>
      <c r="AF57" s="10"/>
      <c r="AG57" s="10">
        <v>0</v>
      </c>
      <c r="AH57" s="10"/>
      <c r="AI57" s="10"/>
      <c r="AJ57" s="10"/>
      <c r="AK57" s="10">
        <v>0</v>
      </c>
      <c r="AL57" s="10"/>
      <c r="AM57" s="17">
        <f t="shared" si="2"/>
        <v>287</v>
      </c>
      <c r="AN57" s="18"/>
      <c r="AO57" s="7">
        <v>184.34</v>
      </c>
      <c r="AP57" s="7">
        <f t="shared" si="1"/>
        <v>52905.58</v>
      </c>
      <c r="AQ57" s="16"/>
      <c r="AR57" s="8"/>
      <c r="AS57" s="16"/>
      <c r="AT57" s="16"/>
    </row>
    <row r="58" spans="1:46" ht="31.5" customHeight="1" x14ac:dyDescent="0.25">
      <c r="A58" s="10" t="s">
        <v>79</v>
      </c>
      <c r="B58" s="15" t="s">
        <v>60</v>
      </c>
      <c r="C58" s="10">
        <v>172</v>
      </c>
      <c r="D58" s="10"/>
      <c r="E58" s="10">
        <v>89</v>
      </c>
      <c r="F58" s="10"/>
      <c r="G58" s="10">
        <v>111</v>
      </c>
      <c r="H58" s="10"/>
      <c r="I58" s="10">
        <v>119</v>
      </c>
      <c r="J58" s="10"/>
      <c r="K58" s="10">
        <v>45</v>
      </c>
      <c r="L58" s="10"/>
      <c r="M58" s="10">
        <v>49</v>
      </c>
      <c r="N58" s="10"/>
      <c r="O58" s="10">
        <v>172</v>
      </c>
      <c r="P58" s="10"/>
      <c r="Q58" s="10">
        <v>40</v>
      </c>
      <c r="R58" s="10"/>
      <c r="S58" s="10">
        <v>77</v>
      </c>
      <c r="T58" s="10"/>
      <c r="U58" s="10">
        <v>157</v>
      </c>
      <c r="V58" s="10"/>
      <c r="W58" s="10">
        <v>107</v>
      </c>
      <c r="X58" s="10"/>
      <c r="Y58" s="10">
        <v>58</v>
      </c>
      <c r="Z58" s="10"/>
      <c r="AA58" s="10">
        <v>97</v>
      </c>
      <c r="AB58" s="10"/>
      <c r="AC58" s="10">
        <v>67</v>
      </c>
      <c r="AD58" s="10"/>
      <c r="AE58" s="10">
        <v>134</v>
      </c>
      <c r="AF58" s="10"/>
      <c r="AG58" s="10">
        <v>5</v>
      </c>
      <c r="AH58" s="10"/>
      <c r="AI58" s="10"/>
      <c r="AJ58" s="10"/>
      <c r="AK58" s="10">
        <v>18</v>
      </c>
      <c r="AL58" s="10"/>
      <c r="AM58" s="17">
        <f t="shared" si="2"/>
        <v>1517</v>
      </c>
      <c r="AN58" s="18">
        <f>D58+F58+H58+J58+L58+N58+P58+R58+T58+V58+X58+Z58+AB58+AD58+AF58+AH58+AJ58+AL58</f>
        <v>0</v>
      </c>
      <c r="AO58" s="7">
        <v>48.03</v>
      </c>
      <c r="AP58" s="7">
        <f t="shared" si="1"/>
        <v>72861.509999999995</v>
      </c>
      <c r="AQ58" s="16"/>
      <c r="AR58" s="8"/>
      <c r="AS58" s="16"/>
      <c r="AT58" s="16"/>
    </row>
    <row r="59" spans="1:46" ht="31.5" customHeight="1" x14ac:dyDescent="0.25">
      <c r="A59" s="10" t="s">
        <v>80</v>
      </c>
      <c r="B59" s="15" t="s">
        <v>50</v>
      </c>
      <c r="C59" s="10">
        <v>0</v>
      </c>
      <c r="D59" s="10"/>
      <c r="E59" s="10">
        <v>43</v>
      </c>
      <c r="F59" s="10"/>
      <c r="G59" s="10">
        <v>0</v>
      </c>
      <c r="H59" s="10"/>
      <c r="I59" s="10">
        <v>0</v>
      </c>
      <c r="J59" s="10"/>
      <c r="K59" s="10">
        <v>0</v>
      </c>
      <c r="L59" s="10"/>
      <c r="M59" s="10">
        <v>48</v>
      </c>
      <c r="N59" s="10"/>
      <c r="O59" s="10">
        <v>3</v>
      </c>
      <c r="P59" s="10"/>
      <c r="Q59" s="10">
        <v>0</v>
      </c>
      <c r="R59" s="10"/>
      <c r="S59" s="10">
        <v>0</v>
      </c>
      <c r="T59" s="10"/>
      <c r="U59" s="10">
        <v>0</v>
      </c>
      <c r="V59" s="10"/>
      <c r="W59" s="10">
        <v>0</v>
      </c>
      <c r="X59" s="10"/>
      <c r="Y59" s="10">
        <v>0</v>
      </c>
      <c r="Z59" s="10"/>
      <c r="AA59" s="10">
        <v>0</v>
      </c>
      <c r="AB59" s="10"/>
      <c r="AC59" s="10">
        <v>0</v>
      </c>
      <c r="AD59" s="10"/>
      <c r="AE59" s="10">
        <v>0</v>
      </c>
      <c r="AF59" s="10"/>
      <c r="AG59" s="10">
        <v>6</v>
      </c>
      <c r="AH59" s="10"/>
      <c r="AI59" s="10"/>
      <c r="AJ59" s="10"/>
      <c r="AK59" s="10">
        <v>18</v>
      </c>
      <c r="AL59" s="10"/>
      <c r="AM59" s="17">
        <f t="shared" si="2"/>
        <v>118</v>
      </c>
      <c r="AN59" s="18"/>
      <c r="AO59" s="7">
        <v>48.96</v>
      </c>
      <c r="AP59" s="7">
        <f t="shared" si="1"/>
        <v>5777.28</v>
      </c>
      <c r="AQ59" s="16"/>
      <c r="AR59" s="8"/>
      <c r="AS59" s="16"/>
      <c r="AT59" s="16"/>
    </row>
    <row r="60" spans="1:46" ht="31.5" customHeight="1" x14ac:dyDescent="0.25">
      <c r="A60" s="10" t="s">
        <v>81</v>
      </c>
      <c r="B60" s="22" t="s">
        <v>63</v>
      </c>
      <c r="C60" s="23">
        <v>169</v>
      </c>
      <c r="D60" s="23"/>
      <c r="E60" s="10">
        <v>87</v>
      </c>
      <c r="F60" s="10"/>
      <c r="G60" s="10">
        <v>125</v>
      </c>
      <c r="H60" s="10"/>
      <c r="I60" s="10">
        <v>0</v>
      </c>
      <c r="J60" s="10"/>
      <c r="K60" s="10">
        <v>45</v>
      </c>
      <c r="L60" s="10"/>
      <c r="M60" s="10">
        <v>49</v>
      </c>
      <c r="N60" s="10"/>
      <c r="O60" s="10">
        <v>132</v>
      </c>
      <c r="P60" s="10"/>
      <c r="Q60" s="10">
        <v>48</v>
      </c>
      <c r="R60" s="10"/>
      <c r="S60" s="10">
        <v>74</v>
      </c>
      <c r="T60" s="10"/>
      <c r="U60" s="10">
        <v>157</v>
      </c>
      <c r="V60" s="10"/>
      <c r="W60" s="10">
        <v>105</v>
      </c>
      <c r="X60" s="10"/>
      <c r="Y60" s="10">
        <v>58</v>
      </c>
      <c r="Z60" s="10"/>
      <c r="AA60" s="10">
        <v>0</v>
      </c>
      <c r="AB60" s="10"/>
      <c r="AC60" s="10">
        <v>67</v>
      </c>
      <c r="AD60" s="10"/>
      <c r="AE60" s="10">
        <v>126</v>
      </c>
      <c r="AF60" s="10"/>
      <c r="AG60" s="10">
        <v>5</v>
      </c>
      <c r="AH60" s="10"/>
      <c r="AI60" s="10"/>
      <c r="AJ60" s="10"/>
      <c r="AK60" s="10">
        <v>18</v>
      </c>
      <c r="AL60" s="10"/>
      <c r="AM60" s="17">
        <f t="shared" si="2"/>
        <v>1265</v>
      </c>
      <c r="AN60" s="23"/>
      <c r="AO60" s="7">
        <v>21.6</v>
      </c>
      <c r="AP60" s="7">
        <f t="shared" si="1"/>
        <v>27324</v>
      </c>
      <c r="AQ60" s="16"/>
      <c r="AR60" s="26"/>
      <c r="AS60" s="16"/>
      <c r="AT60" s="16"/>
    </row>
    <row r="61" spans="1:46" ht="19.5" customHeight="1" x14ac:dyDescent="0.25">
      <c r="A61" s="58"/>
      <c r="B61" s="27" t="s">
        <v>82</v>
      </c>
      <c r="C61" s="28">
        <f t="shared" ref="C61:AN61" si="4">SUM(C26:C60)</f>
        <v>1648</v>
      </c>
      <c r="D61" s="28">
        <f t="shared" si="4"/>
        <v>0</v>
      </c>
      <c r="E61" s="28">
        <f t="shared" si="4"/>
        <v>841</v>
      </c>
      <c r="F61" s="28">
        <f t="shared" si="4"/>
        <v>0</v>
      </c>
      <c r="G61" s="28">
        <f t="shared" si="4"/>
        <v>1267</v>
      </c>
      <c r="H61" s="28">
        <f t="shared" si="4"/>
        <v>0</v>
      </c>
      <c r="I61" s="28">
        <f t="shared" si="4"/>
        <v>1071</v>
      </c>
      <c r="J61" s="28">
        <f t="shared" si="4"/>
        <v>0</v>
      </c>
      <c r="K61" s="28">
        <f t="shared" si="4"/>
        <v>569</v>
      </c>
      <c r="L61" s="28">
        <f t="shared" si="4"/>
        <v>0</v>
      </c>
      <c r="M61" s="28">
        <f t="shared" si="4"/>
        <v>674</v>
      </c>
      <c r="N61" s="28">
        <f t="shared" si="4"/>
        <v>0</v>
      </c>
      <c r="O61" s="28">
        <f t="shared" si="4"/>
        <v>2117</v>
      </c>
      <c r="P61" s="28">
        <f t="shared" si="4"/>
        <v>0</v>
      </c>
      <c r="Q61" s="28">
        <f t="shared" si="4"/>
        <v>504</v>
      </c>
      <c r="R61" s="28">
        <f t="shared" si="4"/>
        <v>0</v>
      </c>
      <c r="S61" s="28">
        <f t="shared" si="4"/>
        <v>876</v>
      </c>
      <c r="T61" s="28">
        <f t="shared" si="4"/>
        <v>0</v>
      </c>
      <c r="U61" s="28">
        <f t="shared" si="4"/>
        <v>1622</v>
      </c>
      <c r="V61" s="28">
        <f t="shared" si="4"/>
        <v>0</v>
      </c>
      <c r="W61" s="28">
        <f t="shared" si="4"/>
        <v>1215</v>
      </c>
      <c r="X61" s="28">
        <f t="shared" si="4"/>
        <v>0</v>
      </c>
      <c r="Y61" s="28">
        <f t="shared" si="4"/>
        <v>553</v>
      </c>
      <c r="Z61" s="28">
        <f t="shared" si="4"/>
        <v>0</v>
      </c>
      <c r="AA61" s="28">
        <f t="shared" si="4"/>
        <v>777</v>
      </c>
      <c r="AB61" s="28">
        <f t="shared" si="4"/>
        <v>0</v>
      </c>
      <c r="AC61" s="28">
        <f t="shared" si="4"/>
        <v>922</v>
      </c>
      <c r="AD61" s="28">
        <f t="shared" si="4"/>
        <v>0</v>
      </c>
      <c r="AE61" s="28">
        <f t="shared" si="4"/>
        <v>1713</v>
      </c>
      <c r="AF61" s="28">
        <f t="shared" si="4"/>
        <v>0</v>
      </c>
      <c r="AG61" s="28">
        <f t="shared" si="4"/>
        <v>100</v>
      </c>
      <c r="AH61" s="28">
        <f t="shared" si="4"/>
        <v>0</v>
      </c>
      <c r="AI61" s="28">
        <f t="shared" si="4"/>
        <v>0</v>
      </c>
      <c r="AJ61" s="28">
        <f t="shared" si="4"/>
        <v>0</v>
      </c>
      <c r="AK61" s="28">
        <f t="shared" si="4"/>
        <v>231</v>
      </c>
      <c r="AL61" s="28">
        <f t="shared" si="4"/>
        <v>0</v>
      </c>
      <c r="AM61" s="28">
        <f t="shared" si="4"/>
        <v>16700</v>
      </c>
      <c r="AN61" s="28">
        <f t="shared" si="4"/>
        <v>0</v>
      </c>
      <c r="AO61" s="28"/>
      <c r="AP61" s="29">
        <f>SUM(AP26:AP60)</f>
        <v>1014805.42</v>
      </c>
      <c r="AS61" s="16"/>
    </row>
    <row r="62" spans="1:46" s="24" customFormat="1" ht="36.75" hidden="1" customHeight="1" x14ac:dyDescent="0.25">
      <c r="A62" s="79" t="s">
        <v>124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S62" s="30"/>
    </row>
    <row r="63" spans="1:46" s="16" customFormat="1" ht="15" hidden="1" customHeight="1" x14ac:dyDescent="0.25">
      <c r="A63" s="2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21"/>
      <c r="AP63" s="31"/>
      <c r="AQ63" s="2"/>
      <c r="AR63" s="2"/>
    </row>
    <row r="64" spans="1:46" s="16" customFormat="1" ht="15.75" hidden="1" customHeight="1" x14ac:dyDescent="0.25">
      <c r="A64" s="24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21"/>
      <c r="AP64" s="21"/>
      <c r="AQ64" s="2"/>
      <c r="AR64" s="2"/>
      <c r="AS64" s="32"/>
    </row>
    <row r="65" spans="1:45" s="16" customFormat="1" x14ac:dyDescent="0.25">
      <c r="A65" s="2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59"/>
      <c r="AN65" s="4"/>
      <c r="AO65" s="21"/>
      <c r="AP65" s="21"/>
      <c r="AQ65" s="2"/>
      <c r="AR65" s="2"/>
      <c r="AS65" s="32"/>
    </row>
    <row r="66" spans="1:45" s="16" customFormat="1" x14ac:dyDescent="0.25">
      <c r="A66" s="2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21"/>
      <c r="AP66" s="21"/>
      <c r="AQ66" s="2"/>
      <c r="AR66" s="2"/>
      <c r="AS66" s="32"/>
    </row>
    <row r="67" spans="1:45" s="16" customFormat="1" x14ac:dyDescent="0.25">
      <c r="A67" s="2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21"/>
      <c r="AP67" s="21"/>
      <c r="AQ67" s="2"/>
      <c r="AR67" s="2"/>
      <c r="AS67" s="32"/>
    </row>
    <row r="68" spans="1:45" s="16" customFormat="1" x14ac:dyDescent="0.25">
      <c r="A68" s="2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21"/>
      <c r="AP68" s="21"/>
      <c r="AQ68" s="2"/>
      <c r="AR68" s="2"/>
      <c r="AS68" s="32"/>
    </row>
    <row r="69" spans="1:45" s="16" customFormat="1" x14ac:dyDescent="0.25">
      <c r="A69" s="2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21"/>
      <c r="AP69" s="21"/>
      <c r="AQ69" s="2"/>
      <c r="AR69" s="2"/>
      <c r="AS69" s="32"/>
    </row>
    <row r="70" spans="1:45" s="16" customFormat="1" x14ac:dyDescent="0.25">
      <c r="A70" s="2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21"/>
      <c r="AP70" s="21"/>
      <c r="AQ70" s="2"/>
      <c r="AR70" s="2"/>
      <c r="AS70" s="32"/>
    </row>
    <row r="71" spans="1:45" s="16" customFormat="1" x14ac:dyDescent="0.25">
      <c r="A71" s="2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21"/>
      <c r="AP71" s="21"/>
      <c r="AQ71" s="2"/>
      <c r="AR71" s="2"/>
      <c r="AS71" s="32"/>
    </row>
    <row r="72" spans="1:45" s="16" customFormat="1" x14ac:dyDescent="0.25">
      <c r="A72" s="2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21"/>
      <c r="AP72" s="21"/>
      <c r="AQ72" s="2"/>
      <c r="AR72" s="2"/>
    </row>
    <row r="73" spans="1:45" s="16" customFormat="1" x14ac:dyDescent="0.25">
      <c r="A73" s="2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21"/>
      <c r="AP73" s="21"/>
      <c r="AQ73" s="2"/>
      <c r="AR73" s="2"/>
    </row>
    <row r="74" spans="1:45" s="16" customFormat="1" x14ac:dyDescent="0.25">
      <c r="A74" s="2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21"/>
      <c r="AP74" s="21"/>
      <c r="AQ74" s="2"/>
      <c r="AR74" s="2"/>
    </row>
    <row r="75" spans="1:45" s="16" customFormat="1" x14ac:dyDescent="0.25">
      <c r="A75" s="2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21"/>
      <c r="AP75" s="21"/>
      <c r="AQ75" s="2"/>
      <c r="AR75" s="2"/>
    </row>
    <row r="76" spans="1:45" s="16" customFormat="1" x14ac:dyDescent="0.25">
      <c r="A76" s="2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21"/>
      <c r="AP76" s="21"/>
      <c r="AQ76" s="2"/>
      <c r="AR76" s="2"/>
    </row>
    <row r="77" spans="1:45" s="16" customFormat="1" x14ac:dyDescent="0.25">
      <c r="A77" s="2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21"/>
      <c r="AP77" s="21"/>
      <c r="AQ77" s="2"/>
      <c r="AR77" s="2"/>
    </row>
    <row r="78" spans="1:45" s="16" customFormat="1" x14ac:dyDescent="0.25">
      <c r="A78" s="2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21"/>
      <c r="AP78" s="21"/>
      <c r="AQ78" s="2"/>
      <c r="AR78" s="2"/>
    </row>
    <row r="79" spans="1:45" s="16" customFormat="1" x14ac:dyDescent="0.25">
      <c r="A79" s="2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21"/>
      <c r="AP79" s="21"/>
      <c r="AQ79" s="2"/>
      <c r="AR79" s="2"/>
    </row>
    <row r="80" spans="1:45" s="16" customFormat="1" x14ac:dyDescent="0.25">
      <c r="A80" s="2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21"/>
      <c r="AP80" s="21"/>
      <c r="AQ80" s="2"/>
      <c r="AR80" s="2"/>
    </row>
    <row r="81" spans="1:44" s="16" customFormat="1" x14ac:dyDescent="0.25">
      <c r="A81" s="2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21"/>
      <c r="AP81" s="21"/>
      <c r="AQ81" s="2"/>
      <c r="AR81" s="2"/>
    </row>
    <row r="82" spans="1:44" s="16" customFormat="1" x14ac:dyDescent="0.25">
      <c r="A82" s="2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21"/>
      <c r="AP82" s="21"/>
      <c r="AQ82" s="2"/>
      <c r="AR82" s="2"/>
    </row>
    <row r="83" spans="1:44" s="16" customFormat="1" x14ac:dyDescent="0.25">
      <c r="A83" s="2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21"/>
      <c r="AP83" s="21"/>
      <c r="AQ83" s="2"/>
      <c r="AR83" s="2"/>
    </row>
    <row r="84" spans="1:44" s="16" customFormat="1" x14ac:dyDescent="0.25">
      <c r="A84" s="2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21"/>
      <c r="AP84" s="21"/>
      <c r="AQ84" s="2"/>
      <c r="AR84" s="2"/>
    </row>
    <row r="85" spans="1:44" s="16" customFormat="1" x14ac:dyDescent="0.25">
      <c r="A85" s="2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21"/>
      <c r="AP85" s="21"/>
      <c r="AQ85" s="2"/>
      <c r="AR85" s="2"/>
    </row>
    <row r="86" spans="1:44" s="16" customFormat="1" x14ac:dyDescent="0.25">
      <c r="A86" s="2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21"/>
      <c r="AP86" s="21"/>
      <c r="AQ86" s="2"/>
      <c r="AR86" s="2"/>
    </row>
    <row r="87" spans="1:44" s="16" customFormat="1" x14ac:dyDescent="0.25">
      <c r="A87" s="2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21"/>
      <c r="AP87" s="21"/>
      <c r="AQ87" s="2"/>
      <c r="AR87" s="2"/>
    </row>
    <row r="88" spans="1:44" s="16" customFormat="1" x14ac:dyDescent="0.25">
      <c r="A88" s="2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21"/>
      <c r="AP88" s="21"/>
      <c r="AQ88" s="2"/>
      <c r="AR88" s="2"/>
    </row>
    <row r="89" spans="1:44" s="16" customFormat="1" x14ac:dyDescent="0.25">
      <c r="A89" s="2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21"/>
      <c r="AP89" s="21"/>
      <c r="AQ89" s="2"/>
      <c r="AR89" s="2"/>
    </row>
    <row r="90" spans="1:44" s="16" customFormat="1" x14ac:dyDescent="0.25">
      <c r="A90" s="2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21"/>
      <c r="AP90" s="21"/>
      <c r="AQ90" s="2"/>
      <c r="AR90" s="2"/>
    </row>
    <row r="91" spans="1:44" s="16" customFormat="1" x14ac:dyDescent="0.25">
      <c r="A91" s="2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21"/>
      <c r="AP91" s="21"/>
      <c r="AQ91" s="2"/>
      <c r="AR91" s="2"/>
    </row>
    <row r="92" spans="1:44" s="16" customFormat="1" x14ac:dyDescent="0.25">
      <c r="A92" s="2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21"/>
      <c r="AP92" s="21"/>
      <c r="AQ92" s="2"/>
      <c r="AR92" s="2"/>
    </row>
    <row r="93" spans="1:44" s="16" customFormat="1" x14ac:dyDescent="0.25">
      <c r="A93" s="2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21"/>
      <c r="AP93" s="21"/>
      <c r="AQ93" s="2"/>
      <c r="AR93" s="2"/>
    </row>
    <row r="94" spans="1:44" s="16" customFormat="1" x14ac:dyDescent="0.25">
      <c r="A94" s="2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21"/>
      <c r="AP94" s="21"/>
      <c r="AQ94" s="2"/>
      <c r="AR94" s="2"/>
    </row>
    <row r="95" spans="1:44" s="16" customFormat="1" x14ac:dyDescent="0.25">
      <c r="A95" s="2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21"/>
      <c r="AP95" s="21"/>
      <c r="AQ95" s="2"/>
      <c r="AR95" s="2"/>
    </row>
    <row r="96" spans="1:44" s="16" customFormat="1" x14ac:dyDescent="0.25">
      <c r="A96" s="2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21"/>
      <c r="AP96" s="21"/>
      <c r="AQ96" s="2"/>
      <c r="AR96" s="2"/>
    </row>
    <row r="97" spans="1:44" s="16" customFormat="1" x14ac:dyDescent="0.25">
      <c r="A97" s="2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21"/>
      <c r="AP97" s="21"/>
      <c r="AQ97" s="2"/>
      <c r="AR97" s="2"/>
    </row>
    <row r="98" spans="1:44" s="16" customFormat="1" x14ac:dyDescent="0.25">
      <c r="A98" s="2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21"/>
      <c r="AP98" s="21"/>
      <c r="AQ98" s="2"/>
      <c r="AR98" s="2"/>
    </row>
    <row r="99" spans="1:44" s="16" customFormat="1" x14ac:dyDescent="0.25">
      <c r="A99" s="2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21"/>
      <c r="AP99" s="21"/>
      <c r="AQ99" s="2"/>
      <c r="AR99" s="2"/>
    </row>
    <row r="100" spans="1:44" s="16" customFormat="1" x14ac:dyDescent="0.25">
      <c r="A100" s="2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21"/>
      <c r="AP100" s="21"/>
      <c r="AQ100" s="2"/>
      <c r="AR100" s="2"/>
    </row>
    <row r="101" spans="1:44" s="16" customFormat="1" x14ac:dyDescent="0.25">
      <c r="A101" s="2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21"/>
      <c r="AP101" s="21"/>
      <c r="AQ101" s="2"/>
      <c r="AR101" s="2"/>
    </row>
    <row r="102" spans="1:44" s="16" customFormat="1" x14ac:dyDescent="0.25">
      <c r="A102" s="2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21"/>
      <c r="AP102" s="21"/>
      <c r="AQ102" s="2"/>
      <c r="AR102" s="2"/>
    </row>
    <row r="103" spans="1:44" s="16" customFormat="1" x14ac:dyDescent="0.25">
      <c r="A103" s="2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21"/>
      <c r="AP103" s="21"/>
      <c r="AQ103" s="2"/>
      <c r="AR103" s="2"/>
    </row>
    <row r="104" spans="1:44" s="16" customFormat="1" x14ac:dyDescent="0.25">
      <c r="A104" s="2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21"/>
      <c r="AP104" s="21"/>
      <c r="AQ104" s="2"/>
      <c r="AR104" s="2"/>
    </row>
    <row r="105" spans="1:44" s="16" customFormat="1" x14ac:dyDescent="0.25">
      <c r="A105" s="2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21"/>
      <c r="AP105" s="21"/>
      <c r="AQ105" s="2"/>
      <c r="AR105" s="2"/>
    </row>
    <row r="106" spans="1:44" s="16" customFormat="1" x14ac:dyDescent="0.25">
      <c r="A106" s="2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21"/>
      <c r="AP106" s="21"/>
      <c r="AQ106" s="2"/>
      <c r="AR106" s="2"/>
    </row>
    <row r="107" spans="1:44" s="16" customFormat="1" x14ac:dyDescent="0.25">
      <c r="A107" s="2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21"/>
      <c r="AP107" s="21"/>
      <c r="AQ107" s="2"/>
      <c r="AR107" s="2"/>
    </row>
    <row r="108" spans="1:44" s="16" customFormat="1" x14ac:dyDescent="0.25">
      <c r="A108" s="2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21"/>
      <c r="AP108" s="21"/>
      <c r="AQ108" s="2"/>
      <c r="AR108" s="2"/>
    </row>
    <row r="109" spans="1:44" s="16" customFormat="1" x14ac:dyDescent="0.25">
      <c r="A109" s="2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21"/>
      <c r="AP109" s="21"/>
      <c r="AQ109" s="2"/>
      <c r="AR109" s="2"/>
    </row>
    <row r="110" spans="1:44" s="16" customFormat="1" x14ac:dyDescent="0.25">
      <c r="A110" s="2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21"/>
      <c r="AP110" s="21"/>
      <c r="AQ110" s="2"/>
      <c r="AR110" s="2"/>
    </row>
    <row r="111" spans="1:44" s="16" customFormat="1" x14ac:dyDescent="0.25">
      <c r="A111" s="2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21"/>
      <c r="AP111" s="21"/>
      <c r="AQ111" s="2"/>
      <c r="AR111" s="2"/>
    </row>
    <row r="112" spans="1:44" s="16" customFormat="1" x14ac:dyDescent="0.25">
      <c r="A112" s="2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21"/>
      <c r="AP112" s="21"/>
      <c r="AQ112" s="2"/>
      <c r="AR112" s="2"/>
    </row>
    <row r="113" spans="1:44" s="16" customFormat="1" x14ac:dyDescent="0.25">
      <c r="A113" s="2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21"/>
      <c r="AP113" s="21"/>
      <c r="AQ113" s="2"/>
      <c r="AR113" s="2"/>
    </row>
  </sheetData>
  <mergeCells count="24">
    <mergeCell ref="AG23:AH23"/>
    <mergeCell ref="AI23:AJ23"/>
    <mergeCell ref="AK23:AL23"/>
    <mergeCell ref="AM23:AN23"/>
    <mergeCell ref="A62:AP62"/>
    <mergeCell ref="AC23:AD23"/>
    <mergeCell ref="AE23:AF23"/>
    <mergeCell ref="A23:A24"/>
    <mergeCell ref="A22:AP22"/>
    <mergeCell ref="B64:W64"/>
    <mergeCell ref="U23:V23"/>
    <mergeCell ref="W23:X23"/>
    <mergeCell ref="Y23:Z23"/>
    <mergeCell ref="AA23:AB23"/>
    <mergeCell ref="I23:J23"/>
    <mergeCell ref="K23:L23"/>
    <mergeCell ref="M23:N23"/>
    <mergeCell ref="O23:P23"/>
    <mergeCell ref="Q23:R23"/>
    <mergeCell ref="S23:T23"/>
    <mergeCell ref="B23:B24"/>
    <mergeCell ref="C23:D23"/>
    <mergeCell ref="E23:F23"/>
    <mergeCell ref="G23:H23"/>
  </mergeCells>
  <pageMargins left="0.23622047244094491" right="0.23622047244094491" top="0.35433070866141736" bottom="0.54" header="0.31496062992125984" footer="0.31496062992125984"/>
  <pageSetup paperSize="9" scale="73" fitToHeight="2" orientation="landscape" r:id="rId1"/>
  <rowBreaks count="1" manualBreakCount="1">
    <brk id="35" max="4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P91"/>
  <sheetViews>
    <sheetView topLeftCell="A12" zoomScaleNormal="100" workbookViewId="0">
      <selection activeCell="N38" sqref="N38"/>
    </sheetView>
  </sheetViews>
  <sheetFormatPr defaultColWidth="9.140625" defaultRowHeight="15.75" x14ac:dyDescent="0.25"/>
  <cols>
    <col min="1" max="1" width="5" style="2" customWidth="1"/>
    <col min="2" max="2" width="75.7109375" style="24" customWidth="1"/>
    <col min="3" max="4" width="8.7109375" style="24" customWidth="1"/>
    <col min="5" max="5" width="8.140625" style="55" customWidth="1"/>
    <col min="6" max="6" width="9.7109375" style="57" hidden="1" customWidth="1"/>
    <col min="7" max="7" width="10.85546875" style="24" hidden="1" customWidth="1"/>
    <col min="8" max="8" width="9.140625" style="24" customWidth="1"/>
    <col min="9" max="9" width="14.7109375" style="24" customWidth="1"/>
    <col min="10" max="12" width="5.7109375" style="24" customWidth="1"/>
    <col min="13" max="13" width="6" style="24" customWidth="1"/>
    <col min="14" max="30" width="5.7109375" style="24" customWidth="1"/>
    <col min="31" max="32" width="6.7109375" style="24" customWidth="1"/>
    <col min="33" max="34" width="11.7109375" style="21" customWidth="1"/>
    <col min="35" max="35" width="9.140625" style="2"/>
    <col min="36" max="36" width="17.140625" style="2" hidden="1" customWidth="1"/>
    <col min="37" max="37" width="10.7109375" style="2" bestFit="1" customWidth="1"/>
    <col min="38" max="38" width="11.28515625" style="2" bestFit="1" customWidth="1"/>
    <col min="39" max="16384" width="9.140625" style="2"/>
  </cols>
  <sheetData>
    <row r="1" spans="1:37" hidden="1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1"/>
      <c r="AH1" s="1"/>
    </row>
    <row r="2" spans="1:37" hidden="1" x14ac:dyDescent="0.25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1"/>
      <c r="AH2" s="1"/>
    </row>
    <row r="3" spans="1:37" hidden="1" x14ac:dyDescent="0.25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1"/>
      <c r="AH3" s="1"/>
    </row>
    <row r="4" spans="1:37" hidden="1" x14ac:dyDescent="0.25">
      <c r="A4" s="80" t="s">
        <v>3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1"/>
      <c r="AH4" s="1"/>
    </row>
    <row r="5" spans="1:37" hidden="1" x14ac:dyDescent="0.25">
      <c r="A5" s="80" t="s">
        <v>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1"/>
      <c r="AH5" s="1"/>
    </row>
    <row r="6" spans="1:37" hidden="1" x14ac:dyDescent="0.25">
      <c r="A6" s="80" t="s">
        <v>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1"/>
      <c r="AH6" s="1"/>
    </row>
    <row r="7" spans="1:37" hidden="1" x14ac:dyDescent="0.25">
      <c r="A7" s="80" t="s">
        <v>1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1"/>
      <c r="AH7" s="1"/>
    </row>
    <row r="8" spans="1:37" hidden="1" x14ac:dyDescent="0.25">
      <c r="A8" s="80" t="s">
        <v>2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1"/>
      <c r="AH8" s="1"/>
    </row>
    <row r="9" spans="1:37" hidden="1" x14ac:dyDescent="0.25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1"/>
      <c r="AH9" s="1"/>
    </row>
    <row r="10" spans="1:37" ht="15.6" hidden="1" customHeight="1" x14ac:dyDescent="0.25">
      <c r="A10" s="3"/>
      <c r="B10" s="4"/>
      <c r="E10" s="5"/>
      <c r="F10" s="5"/>
      <c r="G10" s="5"/>
      <c r="H10" s="82"/>
      <c r="I10" s="8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7" ht="36.75" hidden="1" customHeight="1" x14ac:dyDescent="0.25">
      <c r="A11" s="83"/>
      <c r="B11" s="83"/>
      <c r="C11" s="83"/>
      <c r="D11" s="83"/>
      <c r="E11" s="83"/>
      <c r="F11" s="83"/>
      <c r="G11" s="8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</row>
    <row r="12" spans="1:37" ht="48" customHeight="1" x14ac:dyDescent="0.25">
      <c r="A12" s="84"/>
      <c r="B12" s="86" t="s">
        <v>83</v>
      </c>
      <c r="C12" s="34" t="s">
        <v>26</v>
      </c>
      <c r="D12" s="35" t="s">
        <v>84</v>
      </c>
      <c r="E12" s="36" t="s">
        <v>28</v>
      </c>
      <c r="F12" s="37" t="s">
        <v>85</v>
      </c>
      <c r="G12" s="38" t="s">
        <v>86</v>
      </c>
      <c r="H12" s="37" t="s">
        <v>85</v>
      </c>
      <c r="I12" s="38" t="s">
        <v>86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13"/>
      <c r="AH12" s="13"/>
      <c r="AK12" s="32"/>
    </row>
    <row r="13" spans="1:37" ht="15.75" customHeight="1" x14ac:dyDescent="0.25">
      <c r="A13" s="85"/>
      <c r="B13" s="87"/>
      <c r="C13" s="10" t="s">
        <v>31</v>
      </c>
      <c r="D13" s="10" t="s">
        <v>31</v>
      </c>
      <c r="E13" s="40" t="s">
        <v>31</v>
      </c>
      <c r="F13" s="17" t="s">
        <v>31</v>
      </c>
      <c r="G13" s="10" t="s">
        <v>31</v>
      </c>
      <c r="H13" s="17" t="s">
        <v>31</v>
      </c>
      <c r="I13" s="10" t="s">
        <v>31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13"/>
      <c r="AH13" s="13"/>
      <c r="AK13" s="32"/>
    </row>
    <row r="14" spans="1:37" ht="18" customHeight="1" x14ac:dyDescent="0.25">
      <c r="A14" s="8" t="s">
        <v>87</v>
      </c>
      <c r="B14" s="11" t="s">
        <v>88</v>
      </c>
      <c r="C14" s="41"/>
      <c r="D14" s="42"/>
      <c r="E14" s="43"/>
      <c r="F14" s="44"/>
      <c r="G14" s="7">
        <f>G15+G16+G17+G18+G19</f>
        <v>19783.850000000002</v>
      </c>
      <c r="H14" s="44"/>
      <c r="I14" s="7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13"/>
      <c r="AH14" s="13"/>
      <c r="AK14" s="32"/>
    </row>
    <row r="15" spans="1:37" ht="30" customHeight="1" x14ac:dyDescent="0.25">
      <c r="A15" s="8" t="s">
        <v>89</v>
      </c>
      <c r="B15" s="38" t="s">
        <v>90</v>
      </c>
      <c r="C15" s="10">
        <v>0</v>
      </c>
      <c r="D15" s="10">
        <v>29</v>
      </c>
      <c r="E15" s="40">
        <f>C15+D15</f>
        <v>29</v>
      </c>
      <c r="F15" s="45">
        <v>62.69</v>
      </c>
      <c r="G15" s="7">
        <f>F15*E15</f>
        <v>1818.01</v>
      </c>
      <c r="H15" s="45">
        <v>62.68</v>
      </c>
      <c r="I15" s="7">
        <f>H15*E15</f>
        <v>1817.72</v>
      </c>
      <c r="J15" s="46"/>
      <c r="K15" s="46"/>
      <c r="L15" s="46"/>
      <c r="N15" s="46"/>
      <c r="O15" s="46"/>
      <c r="P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13"/>
      <c r="AH15" s="13"/>
      <c r="AK15" s="32"/>
    </row>
    <row r="16" spans="1:37" ht="30" customHeight="1" x14ac:dyDescent="0.25">
      <c r="A16" s="8" t="s">
        <v>91</v>
      </c>
      <c r="B16" s="38" t="s">
        <v>92</v>
      </c>
      <c r="C16" s="10">
        <v>0</v>
      </c>
      <c r="D16" s="10">
        <v>29</v>
      </c>
      <c r="E16" s="40">
        <f>C16+D16</f>
        <v>29</v>
      </c>
      <c r="F16" s="45">
        <v>166.7</v>
      </c>
      <c r="G16" s="7">
        <f>F16*E16</f>
        <v>4834.2999999999993</v>
      </c>
      <c r="H16" s="45">
        <v>166.69</v>
      </c>
      <c r="I16" s="7">
        <f t="shared" ref="I16:I35" si="0">H16*E16</f>
        <v>4834.01</v>
      </c>
      <c r="J16" s="46"/>
      <c r="K16" s="46"/>
      <c r="L16" s="46"/>
      <c r="M16" s="47"/>
      <c r="N16" s="46"/>
      <c r="O16" s="46"/>
      <c r="P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13"/>
      <c r="AH16" s="13"/>
      <c r="AK16" s="32"/>
    </row>
    <row r="17" spans="1:37" ht="30" customHeight="1" x14ac:dyDescent="0.25">
      <c r="A17" s="8" t="s">
        <v>93</v>
      </c>
      <c r="B17" s="38" t="s">
        <v>94</v>
      </c>
      <c r="C17" s="10">
        <v>2</v>
      </c>
      <c r="D17" s="10">
        <v>29</v>
      </c>
      <c r="E17" s="40">
        <f>C17+D17</f>
        <v>31</v>
      </c>
      <c r="F17" s="45">
        <v>114.92</v>
      </c>
      <c r="G17" s="7">
        <f>F17*E17</f>
        <v>3562.52</v>
      </c>
      <c r="H17" s="45">
        <v>114.92</v>
      </c>
      <c r="I17" s="7">
        <f t="shared" si="0"/>
        <v>3562.52</v>
      </c>
      <c r="J17" s="46"/>
      <c r="K17" s="46"/>
      <c r="L17" s="46"/>
      <c r="M17" s="47"/>
      <c r="N17" s="46"/>
      <c r="O17" s="46"/>
      <c r="P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13"/>
      <c r="AH17" s="13"/>
      <c r="AK17" s="32"/>
    </row>
    <row r="18" spans="1:37" ht="30" customHeight="1" x14ac:dyDescent="0.25">
      <c r="A18" s="8" t="s">
        <v>95</v>
      </c>
      <c r="B18" s="37" t="s">
        <v>96</v>
      </c>
      <c r="C18" s="10">
        <v>0</v>
      </c>
      <c r="D18" s="10">
        <v>29</v>
      </c>
      <c r="E18" s="40">
        <f t="shared" ref="E18:E35" si="1">C18+D18</f>
        <v>29</v>
      </c>
      <c r="F18" s="45">
        <v>190.37</v>
      </c>
      <c r="G18" s="7">
        <f t="shared" ref="G18:G35" si="2">F18*E18</f>
        <v>5520.7300000000005</v>
      </c>
      <c r="H18" s="45">
        <v>190.36</v>
      </c>
      <c r="I18" s="7">
        <f t="shared" si="0"/>
        <v>5520.4400000000005</v>
      </c>
      <c r="J18" s="46"/>
      <c r="K18" s="46"/>
      <c r="L18" s="46"/>
      <c r="M18" s="47"/>
      <c r="N18" s="46"/>
      <c r="O18" s="46"/>
      <c r="P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13"/>
      <c r="AH18" s="13"/>
      <c r="AK18" s="32"/>
    </row>
    <row r="19" spans="1:37" ht="30" customHeight="1" x14ac:dyDescent="0.25">
      <c r="A19" s="8" t="s">
        <v>97</v>
      </c>
      <c r="B19" s="38" t="s">
        <v>98</v>
      </c>
      <c r="C19" s="10">
        <v>2</v>
      </c>
      <c r="D19" s="10">
        <v>29</v>
      </c>
      <c r="E19" s="40">
        <f t="shared" si="1"/>
        <v>31</v>
      </c>
      <c r="F19" s="45">
        <v>130.59</v>
      </c>
      <c r="G19" s="7">
        <f t="shared" si="2"/>
        <v>4048.29</v>
      </c>
      <c r="H19" s="45">
        <v>130.59</v>
      </c>
      <c r="I19" s="7">
        <f t="shared" si="0"/>
        <v>4048.29</v>
      </c>
      <c r="J19" s="46"/>
      <c r="K19" s="46"/>
      <c r="L19" s="46"/>
      <c r="M19" s="47"/>
      <c r="N19" s="46"/>
      <c r="O19" s="46"/>
      <c r="P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13"/>
      <c r="AH19" s="13"/>
      <c r="AK19" s="32"/>
    </row>
    <row r="20" spans="1:37" ht="18" customHeight="1" x14ac:dyDescent="0.25">
      <c r="A20" s="8" t="s">
        <v>99</v>
      </c>
      <c r="B20" s="11" t="s">
        <v>100</v>
      </c>
      <c r="C20" s="18"/>
      <c r="D20" s="23"/>
      <c r="E20" s="40"/>
      <c r="F20" s="48"/>
      <c r="G20" s="7">
        <f>G21+G22+G23+G24+G25</f>
        <v>5129.67</v>
      </c>
      <c r="H20" s="48"/>
      <c r="I20" s="7"/>
      <c r="J20" s="46"/>
      <c r="K20" s="46"/>
      <c r="L20" s="46"/>
      <c r="M20" s="47"/>
      <c r="N20" s="46"/>
      <c r="O20" s="46"/>
      <c r="P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13"/>
      <c r="AH20" s="13"/>
      <c r="AK20" s="32"/>
    </row>
    <row r="21" spans="1:37" ht="30" customHeight="1" x14ac:dyDescent="0.25">
      <c r="A21" s="8" t="s">
        <v>101</v>
      </c>
      <c r="B21" s="37" t="s">
        <v>102</v>
      </c>
      <c r="C21" s="10">
        <v>0</v>
      </c>
      <c r="D21" s="10">
        <v>7</v>
      </c>
      <c r="E21" s="40">
        <f t="shared" si="1"/>
        <v>7</v>
      </c>
      <c r="F21" s="45">
        <v>197.57</v>
      </c>
      <c r="G21" s="7">
        <f t="shared" si="2"/>
        <v>1382.99</v>
      </c>
      <c r="H21" s="45">
        <v>197.56</v>
      </c>
      <c r="I21" s="7">
        <f t="shared" si="0"/>
        <v>1382.92</v>
      </c>
      <c r="J21" s="46"/>
      <c r="K21" s="46"/>
      <c r="M21" s="47"/>
      <c r="N21" s="46"/>
      <c r="O21" s="46"/>
      <c r="P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13"/>
      <c r="AH21" s="13"/>
      <c r="AK21" s="32"/>
    </row>
    <row r="22" spans="1:37" ht="30" customHeight="1" x14ac:dyDescent="0.25">
      <c r="A22" s="8" t="s">
        <v>103</v>
      </c>
      <c r="B22" s="37" t="s">
        <v>104</v>
      </c>
      <c r="C22" s="10">
        <v>0</v>
      </c>
      <c r="D22" s="10">
        <v>7</v>
      </c>
      <c r="E22" s="40">
        <f>C22+D22</f>
        <v>7</v>
      </c>
      <c r="F22" s="45">
        <v>150.44</v>
      </c>
      <c r="G22" s="7">
        <f t="shared" si="2"/>
        <v>1053.08</v>
      </c>
      <c r="H22" s="45">
        <v>150.44</v>
      </c>
      <c r="I22" s="7">
        <f t="shared" si="0"/>
        <v>1053.08</v>
      </c>
      <c r="J22" s="46"/>
      <c r="K22" s="46"/>
      <c r="L22" s="46"/>
      <c r="M22" s="47"/>
      <c r="N22" s="46"/>
      <c r="O22" s="46"/>
      <c r="P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13"/>
      <c r="AH22" s="13"/>
      <c r="AK22" s="32"/>
    </row>
    <row r="23" spans="1:37" ht="30" customHeight="1" x14ac:dyDescent="0.25">
      <c r="A23" s="8" t="s">
        <v>105</v>
      </c>
      <c r="B23" s="38" t="s">
        <v>94</v>
      </c>
      <c r="C23" s="10">
        <v>0</v>
      </c>
      <c r="D23" s="10">
        <v>7</v>
      </c>
      <c r="E23" s="40">
        <f t="shared" si="1"/>
        <v>7</v>
      </c>
      <c r="F23" s="45">
        <v>114.92</v>
      </c>
      <c r="G23" s="7">
        <f t="shared" si="2"/>
        <v>804.44</v>
      </c>
      <c r="H23" s="45">
        <v>114.92</v>
      </c>
      <c r="I23" s="7">
        <f t="shared" si="0"/>
        <v>804.44</v>
      </c>
      <c r="J23" s="46"/>
      <c r="K23" s="46"/>
      <c r="L23" s="46"/>
      <c r="M23" s="47"/>
      <c r="N23" s="46"/>
      <c r="O23" s="46"/>
      <c r="P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13"/>
      <c r="AH23" s="13"/>
      <c r="AK23" s="32"/>
    </row>
    <row r="24" spans="1:37" ht="30" customHeight="1" x14ac:dyDescent="0.25">
      <c r="A24" s="8" t="s">
        <v>106</v>
      </c>
      <c r="B24" s="37" t="s">
        <v>96</v>
      </c>
      <c r="C24" s="10">
        <v>0</v>
      </c>
      <c r="D24" s="10">
        <v>7</v>
      </c>
      <c r="E24" s="40">
        <f t="shared" si="1"/>
        <v>7</v>
      </c>
      <c r="F24" s="45">
        <v>191.52</v>
      </c>
      <c r="G24" s="7">
        <f t="shared" si="2"/>
        <v>1340.64</v>
      </c>
      <c r="H24" s="45">
        <v>191.52</v>
      </c>
      <c r="I24" s="7">
        <f t="shared" si="0"/>
        <v>1340.64</v>
      </c>
      <c r="J24" s="46"/>
      <c r="K24" s="46"/>
      <c r="L24" s="46"/>
      <c r="M24" s="47"/>
      <c r="N24" s="46"/>
      <c r="O24" s="46"/>
      <c r="P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13"/>
      <c r="AH24" s="13"/>
      <c r="AK24" s="32"/>
    </row>
    <row r="25" spans="1:37" ht="30" customHeight="1" x14ac:dyDescent="0.25">
      <c r="A25" s="8" t="s">
        <v>107</v>
      </c>
      <c r="B25" s="38" t="s">
        <v>108</v>
      </c>
      <c r="C25" s="10">
        <v>0</v>
      </c>
      <c r="D25" s="10">
        <v>7</v>
      </c>
      <c r="E25" s="40">
        <f t="shared" si="1"/>
        <v>7</v>
      </c>
      <c r="F25" s="45">
        <v>78.36</v>
      </c>
      <c r="G25" s="7">
        <f t="shared" si="2"/>
        <v>548.52</v>
      </c>
      <c r="H25" s="45">
        <v>78.349999999999994</v>
      </c>
      <c r="I25" s="7">
        <f t="shared" si="0"/>
        <v>548.44999999999993</v>
      </c>
      <c r="J25" s="46"/>
      <c r="K25" s="46"/>
      <c r="L25" s="46"/>
      <c r="M25" s="47"/>
      <c r="N25" s="46"/>
      <c r="O25" s="46"/>
      <c r="P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13"/>
      <c r="AH25" s="13"/>
      <c r="AK25" s="32"/>
    </row>
    <row r="26" spans="1:37" ht="18" customHeight="1" x14ac:dyDescent="0.25">
      <c r="A26" s="8" t="s">
        <v>109</v>
      </c>
      <c r="B26" s="11" t="s">
        <v>110</v>
      </c>
      <c r="C26" s="10"/>
      <c r="D26" s="10"/>
      <c r="E26" s="40"/>
      <c r="F26" s="45"/>
      <c r="G26" s="7">
        <f>G27+G28+G29+G30</f>
        <v>7441.47</v>
      </c>
      <c r="H26" s="45"/>
      <c r="I26" s="7"/>
      <c r="J26" s="46"/>
      <c r="K26" s="46"/>
      <c r="L26" s="46"/>
      <c r="M26" s="47"/>
      <c r="N26" s="46"/>
      <c r="O26" s="46"/>
      <c r="P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13"/>
      <c r="AH26" s="13"/>
      <c r="AK26" s="32"/>
    </row>
    <row r="27" spans="1:37" ht="30" customHeight="1" x14ac:dyDescent="0.25">
      <c r="A27" s="8" t="s">
        <v>111</v>
      </c>
      <c r="B27" s="37" t="s">
        <v>112</v>
      </c>
      <c r="C27" s="10">
        <v>0</v>
      </c>
      <c r="D27" s="10">
        <v>9</v>
      </c>
      <c r="E27" s="40">
        <f t="shared" si="1"/>
        <v>9</v>
      </c>
      <c r="F27" s="45">
        <v>183.88</v>
      </c>
      <c r="G27" s="7">
        <f t="shared" si="2"/>
        <v>1654.92</v>
      </c>
      <c r="H27" s="45">
        <v>183.87</v>
      </c>
      <c r="I27" s="7">
        <f t="shared" si="0"/>
        <v>1654.83</v>
      </c>
      <c r="J27" s="46"/>
      <c r="K27" s="46"/>
      <c r="L27" s="46"/>
      <c r="M27" s="47"/>
      <c r="N27" s="46"/>
      <c r="O27" s="46"/>
      <c r="P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13"/>
      <c r="AH27" s="13"/>
      <c r="AK27" s="32"/>
    </row>
    <row r="28" spans="1:37" ht="30" customHeight="1" x14ac:dyDescent="0.25">
      <c r="A28" s="8" t="s">
        <v>113</v>
      </c>
      <c r="B28" s="37" t="s">
        <v>114</v>
      </c>
      <c r="C28" s="10">
        <v>6</v>
      </c>
      <c r="D28" s="10">
        <v>9</v>
      </c>
      <c r="E28" s="40">
        <f t="shared" si="1"/>
        <v>15</v>
      </c>
      <c r="F28" s="45">
        <v>193.54</v>
      </c>
      <c r="G28" s="7">
        <f t="shared" si="2"/>
        <v>2903.1</v>
      </c>
      <c r="H28" s="45">
        <v>193.53</v>
      </c>
      <c r="I28" s="7">
        <f t="shared" si="0"/>
        <v>2902.95</v>
      </c>
      <c r="J28" s="46"/>
      <c r="K28" s="46"/>
      <c r="L28" s="46"/>
      <c r="M28" s="47"/>
      <c r="N28" s="46"/>
      <c r="O28" s="46"/>
      <c r="P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13"/>
      <c r="AH28" s="13"/>
      <c r="AK28" s="32"/>
    </row>
    <row r="29" spans="1:37" ht="30" customHeight="1" x14ac:dyDescent="0.25">
      <c r="A29" s="8" t="s">
        <v>115</v>
      </c>
      <c r="B29" s="38" t="s">
        <v>94</v>
      </c>
      <c r="C29" s="10">
        <v>6</v>
      </c>
      <c r="D29" s="10">
        <v>9</v>
      </c>
      <c r="E29" s="40">
        <f t="shared" si="1"/>
        <v>15</v>
      </c>
      <c r="F29" s="45">
        <v>117.01</v>
      </c>
      <c r="G29" s="7">
        <f t="shared" si="2"/>
        <v>1755.15</v>
      </c>
      <c r="H29" s="45">
        <v>117.01</v>
      </c>
      <c r="I29" s="7">
        <f t="shared" si="0"/>
        <v>1755.15</v>
      </c>
      <c r="J29" s="46"/>
      <c r="K29" s="46"/>
      <c r="L29" s="46"/>
      <c r="M29" s="47"/>
      <c r="N29" s="46"/>
      <c r="O29" s="46"/>
      <c r="P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13"/>
      <c r="AH29" s="13"/>
      <c r="AK29" s="32"/>
    </row>
    <row r="30" spans="1:37" ht="30" customHeight="1" x14ac:dyDescent="0.25">
      <c r="A30" s="8" t="s">
        <v>116</v>
      </c>
      <c r="B30" s="38" t="s">
        <v>108</v>
      </c>
      <c r="C30" s="10">
        <v>6</v>
      </c>
      <c r="D30" s="10">
        <v>9</v>
      </c>
      <c r="E30" s="40">
        <f t="shared" si="1"/>
        <v>15</v>
      </c>
      <c r="F30" s="45">
        <v>75.22</v>
      </c>
      <c r="G30" s="7">
        <f t="shared" si="2"/>
        <v>1128.3</v>
      </c>
      <c r="H30" s="45">
        <v>75.22</v>
      </c>
      <c r="I30" s="7">
        <f>H30*E30</f>
        <v>1128.3</v>
      </c>
      <c r="J30" s="46"/>
      <c r="K30" s="46"/>
      <c r="L30" s="46"/>
      <c r="M30" s="47"/>
      <c r="N30" s="46"/>
      <c r="O30" s="46"/>
      <c r="P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13"/>
      <c r="AH30" s="13"/>
      <c r="AK30" s="32"/>
    </row>
    <row r="31" spans="1:37" ht="18" customHeight="1" x14ac:dyDescent="0.25">
      <c r="A31" s="8" t="s">
        <v>117</v>
      </c>
      <c r="B31" s="11" t="s">
        <v>118</v>
      </c>
      <c r="C31" s="10"/>
      <c r="D31" s="10"/>
      <c r="E31" s="40"/>
      <c r="F31" s="45"/>
      <c r="G31" s="7">
        <f>G32+G33+G34+G35</f>
        <v>6136.0800000000008</v>
      </c>
      <c r="H31" s="45"/>
      <c r="I31" s="7"/>
      <c r="J31" s="46"/>
      <c r="K31" s="46"/>
      <c r="L31" s="46"/>
      <c r="M31" s="47"/>
      <c r="N31" s="46"/>
      <c r="O31" s="46"/>
      <c r="P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13"/>
      <c r="AH31" s="13"/>
      <c r="AK31" s="32"/>
    </row>
    <row r="32" spans="1:37" ht="30" customHeight="1" x14ac:dyDescent="0.25">
      <c r="A32" s="8" t="s">
        <v>119</v>
      </c>
      <c r="B32" s="37" t="s">
        <v>120</v>
      </c>
      <c r="C32" s="10">
        <v>0</v>
      </c>
      <c r="D32" s="10">
        <v>12</v>
      </c>
      <c r="E32" s="40">
        <f t="shared" si="1"/>
        <v>12</v>
      </c>
      <c r="F32" s="45">
        <v>141.65</v>
      </c>
      <c r="G32" s="7">
        <f t="shared" si="2"/>
        <v>1699.8000000000002</v>
      </c>
      <c r="H32" s="45">
        <v>141.63999999999999</v>
      </c>
      <c r="I32" s="7">
        <f t="shared" si="0"/>
        <v>1699.6799999999998</v>
      </c>
      <c r="J32" s="46"/>
      <c r="K32" s="46"/>
      <c r="L32" s="46"/>
      <c r="M32" s="47"/>
      <c r="N32" s="46"/>
      <c r="O32" s="46"/>
      <c r="P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13"/>
      <c r="AH32" s="13"/>
      <c r="AK32" s="32"/>
    </row>
    <row r="33" spans="1:42" ht="30" customHeight="1" x14ac:dyDescent="0.25">
      <c r="A33" s="8" t="s">
        <v>121</v>
      </c>
      <c r="B33" s="37" t="s">
        <v>114</v>
      </c>
      <c r="C33" s="10">
        <v>0</v>
      </c>
      <c r="D33" s="10">
        <v>12</v>
      </c>
      <c r="E33" s="40">
        <f t="shared" si="1"/>
        <v>12</v>
      </c>
      <c r="F33" s="45">
        <v>179.55</v>
      </c>
      <c r="G33" s="7">
        <f t="shared" si="2"/>
        <v>2154.6000000000004</v>
      </c>
      <c r="H33" s="45">
        <v>179.55</v>
      </c>
      <c r="I33" s="7">
        <f t="shared" si="0"/>
        <v>2154.6000000000004</v>
      </c>
      <c r="J33" s="46"/>
      <c r="K33" s="46"/>
      <c r="L33" s="46"/>
      <c r="M33" s="47"/>
      <c r="N33" s="46"/>
      <c r="O33" s="46"/>
      <c r="P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13"/>
      <c r="AH33" s="13"/>
      <c r="AK33" s="32"/>
    </row>
    <row r="34" spans="1:42" ht="30" customHeight="1" x14ac:dyDescent="0.25">
      <c r="A34" s="8" t="s">
        <v>122</v>
      </c>
      <c r="B34" s="38" t="s">
        <v>94</v>
      </c>
      <c r="C34" s="10">
        <v>0</v>
      </c>
      <c r="D34" s="10">
        <v>12</v>
      </c>
      <c r="E34" s="40">
        <f t="shared" si="1"/>
        <v>12</v>
      </c>
      <c r="F34" s="45">
        <v>114.92</v>
      </c>
      <c r="G34" s="7">
        <f t="shared" si="2"/>
        <v>1379.04</v>
      </c>
      <c r="H34" s="45">
        <v>114.92</v>
      </c>
      <c r="I34" s="7">
        <f t="shared" si="0"/>
        <v>1379.04</v>
      </c>
      <c r="J34" s="46"/>
      <c r="K34" s="46"/>
      <c r="L34" s="46"/>
      <c r="M34" s="47"/>
      <c r="N34" s="46"/>
      <c r="O34" s="46"/>
      <c r="P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13"/>
      <c r="AH34" s="13"/>
      <c r="AK34" s="32"/>
    </row>
    <row r="35" spans="1:42" ht="30" customHeight="1" x14ac:dyDescent="0.25">
      <c r="A35" s="8" t="s">
        <v>123</v>
      </c>
      <c r="B35" s="38" t="s">
        <v>108</v>
      </c>
      <c r="C35" s="10">
        <v>0</v>
      </c>
      <c r="D35" s="10">
        <v>12</v>
      </c>
      <c r="E35" s="40">
        <f t="shared" si="1"/>
        <v>12</v>
      </c>
      <c r="F35" s="45">
        <v>75.22</v>
      </c>
      <c r="G35" s="7">
        <f t="shared" si="2"/>
        <v>902.64</v>
      </c>
      <c r="H35" s="45">
        <v>75.22</v>
      </c>
      <c r="I35" s="7">
        <f t="shared" si="0"/>
        <v>902.64</v>
      </c>
      <c r="J35" s="46"/>
      <c r="K35" s="46"/>
      <c r="L35" s="46"/>
      <c r="M35" s="47"/>
      <c r="N35" s="46"/>
      <c r="O35" s="46"/>
      <c r="P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13"/>
      <c r="AH35" s="13"/>
      <c r="AK35" s="32"/>
    </row>
    <row r="36" spans="1:42" s="26" customFormat="1" x14ac:dyDescent="0.25">
      <c r="A36" s="8"/>
      <c r="B36" s="27" t="s">
        <v>82</v>
      </c>
      <c r="C36" s="49">
        <f>C15+C16+C17+C18+C19+C21+C22+C23+C24+C25+C27+C28+C29+C30+C32+C33+C34+C35</f>
        <v>22</v>
      </c>
      <c r="D36" s="49">
        <f t="shared" ref="D36:G36" si="3">D15+D16+D17+D18+D19+D21+D22+D23+D24+D25+D27+D28+D29+D30+D32+D33+D34+D35</f>
        <v>264</v>
      </c>
      <c r="E36" s="50">
        <f t="shared" si="3"/>
        <v>286</v>
      </c>
      <c r="F36" s="51"/>
      <c r="G36" s="52">
        <f t="shared" si="3"/>
        <v>38491.07</v>
      </c>
      <c r="H36" s="51"/>
      <c r="I36" s="52">
        <f>I15+I16+I17+I18+I19+I21+I22+I23+I24+I25+I27+I28+I29+I30+I32+I33+I34+I35</f>
        <v>38489.700000000004</v>
      </c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13"/>
      <c r="AH36" s="13"/>
      <c r="AK36" s="53"/>
    </row>
    <row r="37" spans="1:42" s="26" customFormat="1" x14ac:dyDescent="0.25">
      <c r="A37" s="65"/>
      <c r="B37" s="36" t="s">
        <v>127</v>
      </c>
      <c r="C37" s="49"/>
      <c r="D37" s="49"/>
      <c r="E37" s="50"/>
      <c r="F37" s="51"/>
      <c r="G37" s="52"/>
      <c r="H37" s="51"/>
      <c r="I37" s="52">
        <f>1150700.88-1150700</f>
        <v>0.87999999988824129</v>
      </c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13"/>
      <c r="AH37" s="13"/>
      <c r="AK37" s="53"/>
    </row>
    <row r="38" spans="1:42" s="26" customFormat="1" x14ac:dyDescent="0.25">
      <c r="A38" s="65"/>
      <c r="B38" s="36" t="s">
        <v>130</v>
      </c>
      <c r="C38" s="49"/>
      <c r="D38" s="49"/>
      <c r="E38" s="50"/>
      <c r="F38" s="51"/>
      <c r="G38" s="52"/>
      <c r="H38" s="51"/>
      <c r="I38" s="52">
        <f>'Общее образование'!AP61+'Коррекционное образ'!I36+'Коррекционное образ'!I37</f>
        <v>1053296</v>
      </c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13"/>
      <c r="AH38" s="13"/>
      <c r="AK38" s="53"/>
    </row>
    <row r="39" spans="1:42" s="16" customFormat="1" ht="47.45" customHeight="1" x14ac:dyDescent="0.25">
      <c r="A39" s="81" t="s">
        <v>125</v>
      </c>
      <c r="B39" s="81"/>
      <c r="C39" s="81"/>
      <c r="D39" s="81"/>
      <c r="E39" s="81"/>
      <c r="F39" s="81"/>
      <c r="G39" s="81"/>
      <c r="H39" s="81"/>
      <c r="I39" s="81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</row>
    <row r="40" spans="1:42" s="16" customFormat="1" x14ac:dyDescent="0.25">
      <c r="A40" s="2"/>
      <c r="B40" s="4"/>
      <c r="C40" s="24"/>
      <c r="D40" s="24"/>
      <c r="E40" s="55"/>
      <c r="F40" s="56"/>
      <c r="G40" s="4"/>
      <c r="H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21"/>
      <c r="AH40" s="21"/>
      <c r="AI40" s="2"/>
      <c r="AJ40" s="2"/>
      <c r="AK40" s="32"/>
    </row>
    <row r="41" spans="1:42" s="16" customFormat="1" ht="15.75" customHeight="1" x14ac:dyDescent="0.25">
      <c r="A41" s="2"/>
      <c r="B41" s="70"/>
      <c r="C41" s="70"/>
      <c r="D41" s="70"/>
      <c r="E41" s="70"/>
      <c r="F41" s="70"/>
      <c r="G41" s="70"/>
      <c r="H41" s="5"/>
      <c r="I41" s="5"/>
      <c r="J41" s="5"/>
      <c r="K41" s="5"/>
      <c r="L41" s="5"/>
      <c r="M41" s="5"/>
      <c r="N41" s="5"/>
      <c r="O41" s="5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21"/>
      <c r="AH41" s="21"/>
      <c r="AI41" s="2"/>
      <c r="AJ41" s="2"/>
      <c r="AK41" s="32"/>
    </row>
    <row r="42" spans="1:42" s="16" customFormat="1" x14ac:dyDescent="0.25">
      <c r="A42" s="2"/>
      <c r="B42" s="4"/>
      <c r="C42" s="24"/>
      <c r="D42" s="24"/>
      <c r="E42" s="55"/>
      <c r="F42" s="5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21"/>
      <c r="AH42" s="21"/>
      <c r="AI42" s="2"/>
      <c r="AJ42" s="2"/>
      <c r="AK42" s="32"/>
    </row>
    <row r="43" spans="1:42" s="16" customFormat="1" x14ac:dyDescent="0.25">
      <c r="A43" s="2"/>
      <c r="B43" s="4"/>
      <c r="C43" s="24"/>
      <c r="D43" s="24"/>
      <c r="E43" s="55"/>
      <c r="F43" s="56"/>
      <c r="G43" s="4"/>
      <c r="H43" s="4"/>
      <c r="I43" s="61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21"/>
      <c r="AH43" s="21"/>
      <c r="AI43" s="2"/>
      <c r="AJ43" s="2"/>
      <c r="AK43" s="32"/>
    </row>
    <row r="44" spans="1:42" s="16" customFormat="1" x14ac:dyDescent="0.25">
      <c r="A44" s="2"/>
      <c r="B44" s="4"/>
      <c r="C44" s="24"/>
      <c r="D44" s="24"/>
      <c r="E44" s="55"/>
      <c r="F44" s="56"/>
      <c r="G44" s="4"/>
      <c r="H44" s="4"/>
      <c r="I44" s="61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21"/>
      <c r="AH44" s="21"/>
      <c r="AI44" s="2"/>
      <c r="AJ44" s="2"/>
      <c r="AK44" s="32"/>
    </row>
    <row r="45" spans="1:42" s="16" customFormat="1" x14ac:dyDescent="0.25">
      <c r="A45" s="2"/>
      <c r="B45" s="4"/>
      <c r="C45" s="24"/>
      <c r="D45" s="24"/>
      <c r="E45" s="55"/>
      <c r="F45" s="5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21"/>
      <c r="AH45" s="21"/>
      <c r="AI45" s="2"/>
      <c r="AJ45" s="2"/>
      <c r="AK45" s="32"/>
    </row>
    <row r="46" spans="1:42" s="16" customFormat="1" x14ac:dyDescent="0.25">
      <c r="A46" s="2"/>
      <c r="B46" s="4"/>
      <c r="C46" s="24"/>
      <c r="D46" s="24"/>
      <c r="E46" s="55"/>
      <c r="F46" s="5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21"/>
      <c r="AH46" s="21"/>
      <c r="AI46" s="2"/>
      <c r="AJ46" s="2"/>
      <c r="AK46" s="32"/>
    </row>
    <row r="47" spans="1:42" s="16" customFormat="1" x14ac:dyDescent="0.25">
      <c r="A47" s="2"/>
      <c r="B47" s="4"/>
      <c r="C47" s="24"/>
      <c r="D47" s="24"/>
      <c r="E47" s="55"/>
      <c r="F47" s="5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21"/>
      <c r="AH47" s="21"/>
      <c r="AI47" s="2"/>
      <c r="AJ47" s="2"/>
      <c r="AK47" s="32"/>
    </row>
    <row r="48" spans="1:42" s="16" customFormat="1" x14ac:dyDescent="0.25">
      <c r="A48" s="2"/>
      <c r="B48" s="4"/>
      <c r="C48" s="24"/>
      <c r="D48" s="24"/>
      <c r="E48" s="55"/>
      <c r="F48" s="5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21"/>
      <c r="AH48" s="21"/>
      <c r="AI48" s="2"/>
      <c r="AJ48" s="2"/>
      <c r="AK48" s="32"/>
    </row>
    <row r="49" spans="1:37" s="16" customFormat="1" x14ac:dyDescent="0.25">
      <c r="A49" s="2"/>
      <c r="B49" s="4"/>
      <c r="C49" s="24"/>
      <c r="D49" s="24"/>
      <c r="E49" s="55"/>
      <c r="F49" s="5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21"/>
      <c r="AH49" s="21"/>
      <c r="AI49" s="2"/>
      <c r="AJ49" s="2"/>
      <c r="AK49" s="32"/>
    </row>
    <row r="50" spans="1:37" s="16" customFormat="1" x14ac:dyDescent="0.25">
      <c r="A50" s="2"/>
      <c r="B50" s="4"/>
      <c r="C50" s="24"/>
      <c r="D50" s="24"/>
      <c r="E50" s="55"/>
      <c r="F50" s="5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21"/>
      <c r="AH50" s="21"/>
      <c r="AI50" s="2"/>
      <c r="AJ50" s="2"/>
    </row>
    <row r="51" spans="1:37" s="16" customFormat="1" x14ac:dyDescent="0.25">
      <c r="A51" s="2"/>
      <c r="B51" s="4"/>
      <c r="C51" s="24"/>
      <c r="D51" s="24"/>
      <c r="E51" s="55"/>
      <c r="F51" s="5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21"/>
      <c r="AH51" s="21"/>
      <c r="AI51" s="2"/>
      <c r="AJ51" s="2"/>
    </row>
    <row r="52" spans="1:37" s="16" customFormat="1" x14ac:dyDescent="0.25">
      <c r="A52" s="2"/>
      <c r="B52" s="4"/>
      <c r="C52" s="24"/>
      <c r="D52" s="24"/>
      <c r="E52" s="55"/>
      <c r="F52" s="5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21"/>
      <c r="AH52" s="21"/>
      <c r="AI52" s="2"/>
      <c r="AJ52" s="2"/>
    </row>
    <row r="53" spans="1:37" s="16" customFormat="1" x14ac:dyDescent="0.25">
      <c r="A53" s="2"/>
      <c r="B53" s="4"/>
      <c r="C53" s="24"/>
      <c r="D53" s="24"/>
      <c r="E53" s="55"/>
      <c r="F53" s="5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21"/>
      <c r="AH53" s="21"/>
      <c r="AI53" s="2"/>
      <c r="AJ53" s="2"/>
    </row>
    <row r="54" spans="1:37" s="16" customFormat="1" x14ac:dyDescent="0.25">
      <c r="A54" s="2"/>
      <c r="B54" s="4"/>
      <c r="C54" s="24"/>
      <c r="D54" s="24"/>
      <c r="E54" s="55"/>
      <c r="F54" s="5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21"/>
      <c r="AH54" s="21"/>
      <c r="AI54" s="2"/>
      <c r="AJ54" s="2"/>
    </row>
    <row r="55" spans="1:37" s="16" customFormat="1" x14ac:dyDescent="0.25">
      <c r="A55" s="2"/>
      <c r="B55" s="4"/>
      <c r="C55" s="24"/>
      <c r="D55" s="24"/>
      <c r="E55" s="55"/>
      <c r="F55" s="5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21"/>
      <c r="AH55" s="21"/>
      <c r="AI55" s="2"/>
      <c r="AJ55" s="2"/>
    </row>
    <row r="56" spans="1:37" s="16" customFormat="1" x14ac:dyDescent="0.25">
      <c r="A56" s="2"/>
      <c r="B56" s="4"/>
      <c r="C56" s="24"/>
      <c r="D56" s="24"/>
      <c r="E56" s="55"/>
      <c r="F56" s="5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21"/>
      <c r="AH56" s="21"/>
      <c r="AI56" s="2"/>
      <c r="AJ56" s="2"/>
    </row>
    <row r="57" spans="1:37" s="16" customFormat="1" x14ac:dyDescent="0.25">
      <c r="A57" s="2"/>
      <c r="B57" s="4"/>
      <c r="C57" s="24"/>
      <c r="D57" s="24"/>
      <c r="E57" s="55"/>
      <c r="F57" s="5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21"/>
      <c r="AH57" s="21"/>
      <c r="AI57" s="2"/>
      <c r="AJ57" s="2"/>
    </row>
    <row r="58" spans="1:37" s="16" customFormat="1" x14ac:dyDescent="0.25">
      <c r="A58" s="2"/>
      <c r="B58" s="4"/>
      <c r="C58" s="24"/>
      <c r="D58" s="24"/>
      <c r="E58" s="55"/>
      <c r="F58" s="5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21"/>
      <c r="AH58" s="21"/>
      <c r="AI58" s="2"/>
      <c r="AJ58" s="2"/>
    </row>
    <row r="59" spans="1:37" s="16" customFormat="1" x14ac:dyDescent="0.25">
      <c r="A59" s="2"/>
      <c r="B59" s="4"/>
      <c r="C59" s="24"/>
      <c r="D59" s="24"/>
      <c r="E59" s="55"/>
      <c r="F59" s="5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21"/>
      <c r="AH59" s="21"/>
      <c r="AI59" s="2"/>
      <c r="AJ59" s="2"/>
    </row>
    <row r="60" spans="1:37" s="16" customFormat="1" x14ac:dyDescent="0.25">
      <c r="A60" s="2"/>
      <c r="B60" s="4"/>
      <c r="C60" s="24"/>
      <c r="D60" s="24"/>
      <c r="E60" s="55"/>
      <c r="F60" s="5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21"/>
      <c r="AH60" s="21"/>
      <c r="AI60" s="2"/>
      <c r="AJ60" s="2"/>
    </row>
    <row r="61" spans="1:37" s="16" customFormat="1" x14ac:dyDescent="0.25">
      <c r="A61" s="2"/>
      <c r="B61" s="4"/>
      <c r="C61" s="24"/>
      <c r="D61" s="24"/>
      <c r="E61" s="55"/>
      <c r="F61" s="5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21"/>
      <c r="AH61" s="21"/>
      <c r="AI61" s="2"/>
      <c r="AJ61" s="2"/>
    </row>
    <row r="62" spans="1:37" s="16" customFormat="1" x14ac:dyDescent="0.25">
      <c r="A62" s="2"/>
      <c r="B62" s="4"/>
      <c r="C62" s="24"/>
      <c r="D62" s="24"/>
      <c r="E62" s="55"/>
      <c r="F62" s="5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21"/>
      <c r="AH62" s="21"/>
      <c r="AI62" s="2"/>
      <c r="AJ62" s="2"/>
    </row>
    <row r="63" spans="1:37" s="16" customFormat="1" x14ac:dyDescent="0.25">
      <c r="A63" s="2"/>
      <c r="B63" s="4"/>
      <c r="C63" s="24"/>
      <c r="D63" s="24"/>
      <c r="E63" s="55"/>
      <c r="F63" s="5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21"/>
      <c r="AH63" s="21"/>
      <c r="AI63" s="2"/>
      <c r="AJ63" s="2"/>
    </row>
    <row r="64" spans="1:37" s="16" customFormat="1" x14ac:dyDescent="0.25">
      <c r="A64" s="2"/>
      <c r="B64" s="4"/>
      <c r="C64" s="24"/>
      <c r="D64" s="24"/>
      <c r="E64" s="55"/>
      <c r="F64" s="5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21"/>
      <c r="AH64" s="21"/>
      <c r="AI64" s="2"/>
      <c r="AJ64" s="2"/>
    </row>
    <row r="65" spans="1:36" s="16" customFormat="1" x14ac:dyDescent="0.25">
      <c r="A65" s="2"/>
      <c r="B65" s="4"/>
      <c r="C65" s="24"/>
      <c r="D65" s="24"/>
      <c r="E65" s="55"/>
      <c r="F65" s="5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21"/>
      <c r="AH65" s="21"/>
      <c r="AI65" s="2"/>
      <c r="AJ65" s="2"/>
    </row>
    <row r="66" spans="1:36" s="16" customFormat="1" x14ac:dyDescent="0.25">
      <c r="A66" s="2"/>
      <c r="B66" s="4"/>
      <c r="C66" s="24"/>
      <c r="D66" s="24"/>
      <c r="E66" s="55"/>
      <c r="F66" s="5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21"/>
      <c r="AH66" s="21"/>
      <c r="AI66" s="2"/>
      <c r="AJ66" s="2"/>
    </row>
    <row r="67" spans="1:36" s="16" customFormat="1" x14ac:dyDescent="0.25">
      <c r="A67" s="2"/>
      <c r="B67" s="4"/>
      <c r="C67" s="24"/>
      <c r="D67" s="24"/>
      <c r="E67" s="55"/>
      <c r="F67" s="5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21"/>
      <c r="AH67" s="21"/>
      <c r="AI67" s="2"/>
      <c r="AJ67" s="2"/>
    </row>
    <row r="68" spans="1:36" s="16" customFormat="1" x14ac:dyDescent="0.25">
      <c r="A68" s="2"/>
      <c r="B68" s="4"/>
      <c r="C68" s="24"/>
      <c r="D68" s="24"/>
      <c r="E68" s="55"/>
      <c r="F68" s="5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21"/>
      <c r="AH68" s="21"/>
      <c r="AI68" s="2"/>
      <c r="AJ68" s="2"/>
    </row>
    <row r="69" spans="1:36" s="16" customFormat="1" x14ac:dyDescent="0.25">
      <c r="A69" s="2"/>
      <c r="B69" s="4"/>
      <c r="C69" s="24"/>
      <c r="D69" s="24"/>
      <c r="E69" s="55"/>
      <c r="F69" s="5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21"/>
      <c r="AH69" s="21"/>
      <c r="AI69" s="2"/>
      <c r="AJ69" s="2"/>
    </row>
    <row r="70" spans="1:36" s="16" customFormat="1" x14ac:dyDescent="0.25">
      <c r="A70" s="2"/>
      <c r="B70" s="4"/>
      <c r="C70" s="24"/>
      <c r="D70" s="24"/>
      <c r="E70" s="55"/>
      <c r="F70" s="5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21"/>
      <c r="AH70" s="21"/>
      <c r="AI70" s="2"/>
      <c r="AJ70" s="2"/>
    </row>
    <row r="71" spans="1:36" s="16" customFormat="1" x14ac:dyDescent="0.25">
      <c r="A71" s="2"/>
      <c r="B71" s="4"/>
      <c r="C71" s="24"/>
      <c r="D71" s="24"/>
      <c r="E71" s="55"/>
      <c r="F71" s="5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21"/>
      <c r="AH71" s="21"/>
      <c r="AI71" s="2"/>
      <c r="AJ71" s="2"/>
    </row>
    <row r="72" spans="1:36" s="16" customFormat="1" x14ac:dyDescent="0.25">
      <c r="A72" s="2"/>
      <c r="B72" s="4"/>
      <c r="C72" s="24"/>
      <c r="D72" s="24"/>
      <c r="E72" s="55"/>
      <c r="F72" s="5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21"/>
      <c r="AH72" s="21"/>
      <c r="AI72" s="2"/>
      <c r="AJ72" s="2"/>
    </row>
    <row r="73" spans="1:36" s="16" customFormat="1" x14ac:dyDescent="0.25">
      <c r="A73" s="2"/>
      <c r="B73" s="4"/>
      <c r="C73" s="24"/>
      <c r="D73" s="24"/>
      <c r="E73" s="55"/>
      <c r="F73" s="5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21"/>
      <c r="AH73" s="21"/>
      <c r="AI73" s="2"/>
      <c r="AJ73" s="2"/>
    </row>
    <row r="74" spans="1:36" s="16" customFormat="1" x14ac:dyDescent="0.25">
      <c r="A74" s="2"/>
      <c r="B74" s="4"/>
      <c r="C74" s="24"/>
      <c r="D74" s="24"/>
      <c r="E74" s="55"/>
      <c r="F74" s="5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21"/>
      <c r="AH74" s="21"/>
      <c r="AI74" s="2"/>
      <c r="AJ74" s="2"/>
    </row>
    <row r="75" spans="1:36" s="16" customFormat="1" x14ac:dyDescent="0.25">
      <c r="A75" s="2"/>
      <c r="B75" s="4"/>
      <c r="C75" s="24"/>
      <c r="D75" s="24"/>
      <c r="E75" s="55"/>
      <c r="F75" s="5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21"/>
      <c r="AH75" s="21"/>
      <c r="AI75" s="2"/>
      <c r="AJ75" s="2"/>
    </row>
    <row r="76" spans="1:36" s="16" customFormat="1" x14ac:dyDescent="0.25">
      <c r="A76" s="2"/>
      <c r="B76" s="4"/>
      <c r="C76" s="24"/>
      <c r="D76" s="24"/>
      <c r="E76" s="55"/>
      <c r="F76" s="5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21"/>
      <c r="AH76" s="21"/>
      <c r="AI76" s="2"/>
      <c r="AJ76" s="2"/>
    </row>
    <row r="77" spans="1:36" s="16" customFormat="1" x14ac:dyDescent="0.25">
      <c r="A77" s="2"/>
      <c r="B77" s="4"/>
      <c r="C77" s="24"/>
      <c r="D77" s="24"/>
      <c r="E77" s="55"/>
      <c r="F77" s="5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21"/>
      <c r="AH77" s="21"/>
      <c r="AI77" s="2"/>
      <c r="AJ77" s="2"/>
    </row>
    <row r="78" spans="1:36" s="16" customFormat="1" x14ac:dyDescent="0.25">
      <c r="A78" s="2"/>
      <c r="B78" s="4"/>
      <c r="C78" s="24"/>
      <c r="D78" s="24"/>
      <c r="E78" s="55"/>
      <c r="F78" s="5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21"/>
      <c r="AH78" s="21"/>
      <c r="AI78" s="2"/>
      <c r="AJ78" s="2"/>
    </row>
    <row r="79" spans="1:36" s="16" customFormat="1" x14ac:dyDescent="0.25">
      <c r="A79" s="2"/>
      <c r="B79" s="4"/>
      <c r="C79" s="24"/>
      <c r="D79" s="24"/>
      <c r="E79" s="55"/>
      <c r="F79" s="5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21"/>
      <c r="AH79" s="21"/>
      <c r="AI79" s="2"/>
      <c r="AJ79" s="2"/>
    </row>
    <row r="80" spans="1:36" s="16" customFormat="1" x14ac:dyDescent="0.25">
      <c r="A80" s="2"/>
      <c r="B80" s="4"/>
      <c r="C80" s="24"/>
      <c r="D80" s="24"/>
      <c r="E80" s="55"/>
      <c r="F80" s="5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21"/>
      <c r="AH80" s="21"/>
      <c r="AI80" s="2"/>
      <c r="AJ80" s="2"/>
    </row>
    <row r="81" spans="1:36" s="16" customFormat="1" x14ac:dyDescent="0.25">
      <c r="A81" s="2"/>
      <c r="B81" s="4"/>
      <c r="C81" s="24"/>
      <c r="D81" s="24"/>
      <c r="E81" s="55"/>
      <c r="F81" s="5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21"/>
      <c r="AH81" s="21"/>
      <c r="AI81" s="2"/>
      <c r="AJ81" s="2"/>
    </row>
    <row r="82" spans="1:36" s="16" customFormat="1" x14ac:dyDescent="0.25">
      <c r="A82" s="2"/>
      <c r="B82" s="4"/>
      <c r="C82" s="24"/>
      <c r="D82" s="24"/>
      <c r="E82" s="55"/>
      <c r="F82" s="5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21"/>
      <c r="AH82" s="21"/>
      <c r="AI82" s="2"/>
      <c r="AJ82" s="2"/>
    </row>
    <row r="83" spans="1:36" s="16" customFormat="1" x14ac:dyDescent="0.25">
      <c r="A83" s="2"/>
      <c r="B83" s="4"/>
      <c r="C83" s="24"/>
      <c r="D83" s="24"/>
      <c r="E83" s="55"/>
      <c r="F83" s="5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21"/>
      <c r="AH83" s="21"/>
      <c r="AI83" s="2"/>
      <c r="AJ83" s="2"/>
    </row>
    <row r="84" spans="1:36" s="16" customFormat="1" x14ac:dyDescent="0.25">
      <c r="A84" s="2"/>
      <c r="B84" s="4"/>
      <c r="C84" s="24"/>
      <c r="D84" s="24"/>
      <c r="E84" s="55"/>
      <c r="F84" s="5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21"/>
      <c r="AH84" s="21"/>
      <c r="AI84" s="2"/>
      <c r="AJ84" s="2"/>
    </row>
    <row r="85" spans="1:36" s="16" customFormat="1" x14ac:dyDescent="0.25">
      <c r="A85" s="2"/>
      <c r="B85" s="4"/>
      <c r="C85" s="24"/>
      <c r="D85" s="24"/>
      <c r="E85" s="55"/>
      <c r="F85" s="5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21"/>
      <c r="AH85" s="21"/>
      <c r="AI85" s="2"/>
      <c r="AJ85" s="2"/>
    </row>
    <row r="86" spans="1:36" s="16" customFormat="1" x14ac:dyDescent="0.25">
      <c r="A86" s="2"/>
      <c r="B86" s="4"/>
      <c r="C86" s="24"/>
      <c r="D86" s="24"/>
      <c r="E86" s="55"/>
      <c r="F86" s="5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21"/>
      <c r="AH86" s="21"/>
      <c r="AI86" s="2"/>
      <c r="AJ86" s="2"/>
    </row>
    <row r="87" spans="1:36" s="16" customFormat="1" x14ac:dyDescent="0.25">
      <c r="A87" s="2"/>
      <c r="B87" s="4"/>
      <c r="C87" s="24"/>
      <c r="D87" s="24"/>
      <c r="E87" s="55"/>
      <c r="F87" s="5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21"/>
      <c r="AH87" s="21"/>
      <c r="AI87" s="2"/>
      <c r="AJ87" s="2"/>
    </row>
    <row r="88" spans="1:36" s="16" customFormat="1" x14ac:dyDescent="0.25">
      <c r="A88" s="2"/>
      <c r="B88" s="4"/>
      <c r="C88" s="24"/>
      <c r="D88" s="24"/>
      <c r="E88" s="55"/>
      <c r="F88" s="5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21"/>
      <c r="AH88" s="21"/>
      <c r="AI88" s="2"/>
      <c r="AJ88" s="2"/>
    </row>
    <row r="89" spans="1:36" s="16" customFormat="1" x14ac:dyDescent="0.25">
      <c r="A89" s="2"/>
      <c r="B89" s="4"/>
      <c r="C89" s="24"/>
      <c r="D89" s="24"/>
      <c r="E89" s="55"/>
      <c r="F89" s="5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21"/>
      <c r="AH89" s="21"/>
      <c r="AI89" s="2"/>
      <c r="AJ89" s="2"/>
    </row>
    <row r="90" spans="1:36" s="16" customFormat="1" x14ac:dyDescent="0.25">
      <c r="A90" s="2"/>
      <c r="B90" s="4"/>
      <c r="C90" s="24"/>
      <c r="D90" s="24"/>
      <c r="E90" s="55"/>
      <c r="F90" s="5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21"/>
      <c r="AH90" s="21"/>
      <c r="AI90" s="2"/>
      <c r="AJ90" s="2"/>
    </row>
    <row r="91" spans="1:36" s="16" customFormat="1" x14ac:dyDescent="0.25">
      <c r="A91" s="2"/>
      <c r="B91" s="4"/>
      <c r="C91" s="24"/>
      <c r="D91" s="24"/>
      <c r="E91" s="55"/>
      <c r="F91" s="5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21"/>
      <c r="AH91" s="21"/>
      <c r="AI91" s="2"/>
      <c r="AJ91" s="2"/>
    </row>
  </sheetData>
  <mergeCells count="15">
    <mergeCell ref="A39:I39"/>
    <mergeCell ref="B41:G41"/>
    <mergeCell ref="A7:AF7"/>
    <mergeCell ref="A8:AF8"/>
    <mergeCell ref="A9:AF9"/>
    <mergeCell ref="H10:I10"/>
    <mergeCell ref="A11:G11"/>
    <mergeCell ref="A12:A13"/>
    <mergeCell ref="B12:B13"/>
    <mergeCell ref="A6:AF6"/>
    <mergeCell ref="A1:AF1"/>
    <mergeCell ref="A2:AF2"/>
    <mergeCell ref="A3:AF3"/>
    <mergeCell ref="A4:AF4"/>
    <mergeCell ref="A5:AF5"/>
  </mergeCells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Общее образование</vt:lpstr>
      <vt:lpstr>Коррекционное образ</vt:lpstr>
      <vt:lpstr>'Общее образование'!Заголовки_для_печати</vt:lpstr>
      <vt:lpstr>'Коррекционное образ'!Область_печати</vt:lpstr>
      <vt:lpstr>'Общее образование'!Область_печати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2024-12-06T07:31:39Z</dcterms:modified>
</cp:coreProperties>
</file>