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55"/>
  </bookViews>
  <sheets>
    <sheet name="Приложение № 4.1 (осн)" sheetId="1" r:id="rId1"/>
  </sheets>
  <definedNames>
    <definedName name="_xlnm.Print_Titles" localSheetId="0">'Приложение № 4.1 (осн)'!$22:$22</definedName>
    <definedName name="_xlnm.Print_Area" localSheetId="0">'Приложение № 4.1 (осн)'!$A$1:$G$75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36" i="1"/>
  <c r="G37" i="1"/>
  <c r="G38" i="1"/>
  <c r="G39" i="1"/>
  <c r="G40" i="1"/>
  <c r="G74" i="1"/>
  <c r="G72" i="1"/>
  <c r="G71" i="1" s="1"/>
  <c r="G58" i="1"/>
  <c r="G59" i="1"/>
  <c r="G60" i="1"/>
  <c r="G61" i="1"/>
  <c r="G62" i="1"/>
  <c r="G63" i="1"/>
  <c r="G64" i="1"/>
  <c r="G65" i="1"/>
  <c r="G66" i="1"/>
  <c r="G67" i="1"/>
  <c r="G68" i="1"/>
  <c r="G69" i="1"/>
  <c r="G57" i="1"/>
  <c r="G25" i="1"/>
  <c r="G28" i="1"/>
  <c r="G29" i="1"/>
  <c r="G30" i="1"/>
  <c r="G31" i="1"/>
  <c r="G32" i="1"/>
  <c r="G33" i="1"/>
  <c r="G34" i="1"/>
  <c r="G43" i="1"/>
  <c r="G44" i="1"/>
  <c r="G45" i="1"/>
  <c r="G46" i="1"/>
  <c r="G47" i="1"/>
  <c r="G48" i="1"/>
  <c r="G49" i="1"/>
  <c r="G50" i="1"/>
  <c r="G51" i="1"/>
  <c r="G52" i="1"/>
  <c r="G53" i="1"/>
  <c r="F71" i="1"/>
  <c r="F56" i="1"/>
  <c r="F35" i="1"/>
  <c r="F27" i="1"/>
  <c r="F26" i="1"/>
  <c r="F24" i="1" l="1"/>
  <c r="F23" i="1" s="1"/>
  <c r="F75" i="1" s="1"/>
  <c r="G56" i="1"/>
  <c r="E74" i="1"/>
  <c r="D41" i="1"/>
  <c r="G41" i="1" s="1"/>
  <c r="C41" i="1"/>
  <c r="E25" i="1" l="1"/>
  <c r="E28" i="1"/>
  <c r="E29" i="1"/>
  <c r="E31" i="1"/>
  <c r="E32" i="1"/>
  <c r="E33" i="1"/>
  <c r="E34" i="1"/>
  <c r="E36" i="1"/>
  <c r="E37" i="1"/>
  <c r="E38" i="1"/>
  <c r="E39" i="1"/>
  <c r="E40" i="1"/>
  <c r="E55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2" i="1"/>
  <c r="E71" i="1" s="1"/>
  <c r="E73" i="1"/>
  <c r="D71" i="1"/>
  <c r="D56" i="1"/>
  <c r="D42" i="1"/>
  <c r="G42" i="1" s="1"/>
  <c r="D35" i="1"/>
  <c r="G35" i="1" s="1"/>
  <c r="D27" i="1"/>
  <c r="D26" i="1"/>
  <c r="G26" i="1" s="1"/>
  <c r="D24" i="1" l="1"/>
  <c r="G27" i="1"/>
  <c r="E56" i="1"/>
  <c r="C30" i="1"/>
  <c r="E30" i="1" s="1"/>
  <c r="C26" i="1"/>
  <c r="E26" i="1" s="1"/>
  <c r="D23" i="1" l="1"/>
  <c r="D75" i="1" s="1"/>
  <c r="G24" i="1"/>
  <c r="G23" i="1" s="1"/>
  <c r="G75" i="1" s="1"/>
  <c r="K31" i="1"/>
  <c r="K33" i="1"/>
  <c r="K40" i="1"/>
  <c r="K55" i="1"/>
  <c r="K63" i="1"/>
  <c r="K66" i="1"/>
  <c r="K68" i="1"/>
  <c r="K70" i="1"/>
  <c r="K73" i="1"/>
  <c r="C42" i="1"/>
  <c r="E42" i="1" s="1"/>
  <c r="C27" i="1" l="1"/>
  <c r="E27" i="1" s="1"/>
  <c r="C56" i="1" l="1"/>
  <c r="C24" i="1" l="1"/>
  <c r="C23" i="1" l="1"/>
  <c r="E24" i="1"/>
  <c r="E23" i="1" s="1"/>
  <c r="C71" i="1"/>
  <c r="E41" i="1"/>
  <c r="C35" i="1"/>
  <c r="E35" i="1" s="1"/>
  <c r="K74" i="1"/>
  <c r="K72" i="1"/>
  <c r="K69" i="1"/>
  <c r="K67" i="1"/>
  <c r="K65" i="1"/>
  <c r="K64" i="1"/>
  <c r="K62" i="1"/>
  <c r="K61" i="1"/>
  <c r="K60" i="1"/>
  <c r="K59" i="1"/>
  <c r="K58" i="1"/>
  <c r="K42" i="1"/>
  <c r="K39" i="1"/>
  <c r="K38" i="1"/>
  <c r="K37" i="1"/>
  <c r="K36" i="1"/>
  <c r="K34" i="1"/>
  <c r="K32" i="1"/>
  <c r="K30" i="1"/>
  <c r="K29" i="1"/>
  <c r="K28" i="1"/>
  <c r="K27" i="1"/>
  <c r="K26" i="1"/>
  <c r="K25" i="1"/>
  <c r="K41" i="1" l="1"/>
  <c r="K71" i="1"/>
  <c r="K35" i="1"/>
  <c r="K24" i="1"/>
  <c r="K57" i="1"/>
  <c r="K56" i="1" l="1"/>
  <c r="C75" i="1"/>
  <c r="E75" i="1" s="1"/>
  <c r="K23" i="1"/>
  <c r="K75" i="1" l="1"/>
</calcChain>
</file>

<file path=xl/sharedStrings.xml><?xml version="1.0" encoding="utf-8"?>
<sst xmlns="http://schemas.openxmlformats.org/spreadsheetml/2006/main" count="82" uniqueCount="64">
  <si>
    <t>Код</t>
  </si>
  <si>
    <t>Наименование групп, подгрупп, статей и подстатей доходов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</si>
  <si>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</si>
  <si>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</si>
  <si>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</si>
  <si>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</si>
  <si>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</si>
  <si>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</si>
  <si>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</si>
  <si>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</si>
  <si>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</si>
  <si>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</si>
  <si>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</si>
  <si>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</si>
  <si>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</si>
  <si>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</si>
  <si>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</si>
  <si>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</si>
  <si>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</si>
  <si>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</si>
  <si>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</si>
  <si>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</si>
  <si>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</si>
  <si>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</si>
  <si>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</si>
  <si>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</si>
  <si>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</si>
  <si>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</si>
  <si>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</si>
  <si>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</si>
  <si>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</si>
  <si>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</si>
  <si>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</si>
  <si>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</si>
  <si>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поправки Правитешьства</t>
  </si>
  <si>
    <t>Приложение № 2</t>
  </si>
  <si>
    <t xml:space="preserve">к Решению Тираспольского городского </t>
  </si>
  <si>
    <t xml:space="preserve">Совета народных депутатов </t>
  </si>
  <si>
    <t>Действующая редакция</t>
  </si>
  <si>
    <t>Отклонение</t>
  </si>
  <si>
    <t>Сбор за стоянку, парковку и использование пунктов остановки маршрутными и легковыми такси</t>
  </si>
  <si>
    <t>Разовый сбор за право торговли</t>
  </si>
  <si>
    <t>Целевой сбор с граждан на благоустройство территории города, села, (поселка)</t>
  </si>
  <si>
    <t>Сбор за право проведения местных аукционов, распродаж, конкурсных распродаж и лотерей</t>
  </si>
  <si>
    <t xml:space="preserve"> -</t>
  </si>
  <si>
    <t>Сбор за выдачу заключений для строительства (реконструкции), благоустройства на территориях муниципальных образований</t>
  </si>
  <si>
    <t>Сбор за право использования местной символики</t>
  </si>
  <si>
    <t>Налог на рекламу</t>
  </si>
  <si>
    <t>Налог на содержание жилищного фонда, объектов социально-культурной сферы и благоустройство территории города (района)</t>
  </si>
  <si>
    <t>Сбор за приобретение недвижимого имущества</t>
  </si>
  <si>
    <t>Сбор за распространение наружной рекламы</t>
  </si>
  <si>
    <t>Целевой сбор на содержание и развитие социальной сферы и инфраструктуры села (поселка)</t>
  </si>
  <si>
    <t>Прочие местные налоги и сборы</t>
  </si>
  <si>
    <t>Доходы местного бюджета города Тирасполь в разрезе основных видов налоговых, неналоговых и иных обязательных платежей на 2024 год</t>
  </si>
  <si>
    <t>2024 год</t>
  </si>
  <si>
    <t xml:space="preserve">"О внесении изменений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</si>
  <si>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</si>
  <si>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</si>
  <si>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</si>
  <si>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</si>
  <si>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</si>
  <si>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>№ 3 от 8  февраля 2024 год</t>
  </si>
  <si>
    <t>города Тирасполь на 2024 год»</t>
  </si>
  <si>
    <t>№ 79 от 05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</si>
</sst>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1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167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Alignment="1"/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zoomScale="80" zoomScaleNormal="80" zoomScaleSheetLayoutView="80" workbookViewId="0">
      <pane xSplit="2" ySplit="22" topLeftCell="D23" activePane="bottomRight" state="frozen"/>
      <selection pane="topRight" activeCell="C1" sqref="C1"/>
      <selection pane="bottomLeft" activeCell="A10" sqref="A10"/>
      <selection pane="bottomRight" activeCell="P20" sqref="P20"/>
    </sheetView>
  </sheetViews>
  <sheetFormatPr defaultRowHeight="15.75" x14ac:dyDescent="0.25"/>
  <cols>
    <col min="1" max="1" width="10" style="2" bestFit="1" customWidth="1"/>
    <col min="2" max="2" width="95.5703125" style="1" customWidth="1"/>
    <col min="3" max="3" width="16.7109375" style="3" hidden="1" customWidth="1"/>
    <col min="4" max="4" width="0.140625" style="3" hidden="1" customWidth="1"/>
    <col min="5" max="5" width="9.28515625" style="3" hidden="1" customWidth="1"/>
    <col min="6" max="6" width="30.42578125" style="3" customWidth="1"/>
    <col min="7" max="7" width="16.7109375" style="3" hidden="1" customWidth="1"/>
    <col min="8" max="8" width="8" style="4" customWidth="1"/>
    <col min="9" max="9" width="17" style="4" hidden="1" customWidth="1"/>
    <col min="10" max="10" width="0" style="4" hidden="1" customWidth="1"/>
    <col min="11" max="11" width="8.5703125" style="4" hidden="1" customWidth="1"/>
    <col min="12" max="12" width="11.85546875" style="4" customWidth="1"/>
    <col min="13" max="13" width="11.28515625" style="4" customWidth="1"/>
    <col min="14" max="103" width="9.140625" style="4"/>
    <col min="104" max="104" width="7.85546875" style="4" customWidth="1"/>
    <col min="105" max="105" width="62.7109375" style="4" customWidth="1"/>
    <col min="106" max="106" width="14.42578125" style="4" customWidth="1"/>
    <col min="107" max="107" width="13.7109375" style="4" customWidth="1"/>
    <col min="108" max="108" width="14.5703125" style="4" customWidth="1"/>
    <col min="109" max="109" width="14" style="4" customWidth="1"/>
    <col min="110" max="111" width="13.42578125" style="4" bestFit="1" customWidth="1"/>
    <col min="112" max="112" width="15.42578125" style="4" customWidth="1"/>
    <col min="113" max="113" width="13.42578125" style="4" bestFit="1" customWidth="1"/>
    <col min="114" max="114" width="14" style="4" customWidth="1"/>
    <col min="115" max="115" width="18.5703125" style="4" customWidth="1"/>
    <col min="116" max="116" width="8.140625" style="4" bestFit="1" customWidth="1"/>
    <col min="117" max="359" width="9.140625" style="4"/>
    <col min="360" max="360" width="7.85546875" style="4" customWidth="1"/>
    <col min="361" max="361" width="62.7109375" style="4" customWidth="1"/>
    <col min="362" max="362" width="14.42578125" style="4" customWidth="1"/>
    <col min="363" max="363" width="13.7109375" style="4" customWidth="1"/>
    <col min="364" max="364" width="14.5703125" style="4" customWidth="1"/>
    <col min="365" max="365" width="14" style="4" customWidth="1"/>
    <col min="366" max="367" width="13.42578125" style="4" bestFit="1" customWidth="1"/>
    <col min="368" max="368" width="15.42578125" style="4" customWidth="1"/>
    <col min="369" max="369" width="13.42578125" style="4" bestFit="1" customWidth="1"/>
    <col min="370" max="370" width="14" style="4" customWidth="1"/>
    <col min="371" max="371" width="18.5703125" style="4" customWidth="1"/>
    <col min="372" max="372" width="8.140625" style="4" bestFit="1" customWidth="1"/>
    <col min="373" max="615" width="9.140625" style="4"/>
    <col min="616" max="616" width="7.85546875" style="4" customWidth="1"/>
    <col min="617" max="617" width="62.7109375" style="4" customWidth="1"/>
    <col min="618" max="618" width="14.42578125" style="4" customWidth="1"/>
    <col min="619" max="619" width="13.7109375" style="4" customWidth="1"/>
    <col min="620" max="620" width="14.5703125" style="4" customWidth="1"/>
    <col min="621" max="621" width="14" style="4" customWidth="1"/>
    <col min="622" max="623" width="13.42578125" style="4" bestFit="1" customWidth="1"/>
    <col min="624" max="624" width="15.42578125" style="4" customWidth="1"/>
    <col min="625" max="625" width="13.42578125" style="4" bestFit="1" customWidth="1"/>
    <col min="626" max="626" width="14" style="4" customWidth="1"/>
    <col min="627" max="627" width="18.5703125" style="4" customWidth="1"/>
    <col min="628" max="628" width="8.140625" style="4" bestFit="1" customWidth="1"/>
    <col min="629" max="871" width="9.140625" style="4"/>
    <col min="872" max="872" width="7.85546875" style="4" customWidth="1"/>
    <col min="873" max="873" width="62.7109375" style="4" customWidth="1"/>
    <col min="874" max="874" width="14.42578125" style="4" customWidth="1"/>
    <col min="875" max="875" width="13.7109375" style="4" customWidth="1"/>
    <col min="876" max="876" width="14.5703125" style="4" customWidth="1"/>
    <col min="877" max="877" width="14" style="4" customWidth="1"/>
    <col min="878" max="879" width="13.42578125" style="4" bestFit="1" customWidth="1"/>
    <col min="880" max="880" width="15.42578125" style="4" customWidth="1"/>
    <col min="881" max="881" width="13.42578125" style="4" bestFit="1" customWidth="1"/>
    <col min="882" max="882" width="14" style="4" customWidth="1"/>
    <col min="883" max="883" width="18.5703125" style="4" customWidth="1"/>
    <col min="884" max="884" width="8.140625" style="4" bestFit="1" customWidth="1"/>
    <col min="885" max="1127" width="9.140625" style="4"/>
    <col min="1128" max="1128" width="7.85546875" style="4" customWidth="1"/>
    <col min="1129" max="1129" width="62.7109375" style="4" customWidth="1"/>
    <col min="1130" max="1130" width="14.42578125" style="4" customWidth="1"/>
    <col min="1131" max="1131" width="13.7109375" style="4" customWidth="1"/>
    <col min="1132" max="1132" width="14.5703125" style="4" customWidth="1"/>
    <col min="1133" max="1133" width="14" style="4" customWidth="1"/>
    <col min="1134" max="1135" width="13.42578125" style="4" bestFit="1" customWidth="1"/>
    <col min="1136" max="1136" width="15.42578125" style="4" customWidth="1"/>
    <col min="1137" max="1137" width="13.42578125" style="4" bestFit="1" customWidth="1"/>
    <col min="1138" max="1138" width="14" style="4" customWidth="1"/>
    <col min="1139" max="1139" width="18.5703125" style="4" customWidth="1"/>
    <col min="1140" max="1140" width="8.140625" style="4" bestFit="1" customWidth="1"/>
    <col min="1141" max="1383" width="9.140625" style="4"/>
    <col min="1384" max="1384" width="7.85546875" style="4" customWidth="1"/>
    <col min="1385" max="1385" width="62.7109375" style="4" customWidth="1"/>
    <col min="1386" max="1386" width="14.42578125" style="4" customWidth="1"/>
    <col min="1387" max="1387" width="13.7109375" style="4" customWidth="1"/>
    <col min="1388" max="1388" width="14.5703125" style="4" customWidth="1"/>
    <col min="1389" max="1389" width="14" style="4" customWidth="1"/>
    <col min="1390" max="1391" width="13.42578125" style="4" bestFit="1" customWidth="1"/>
    <col min="1392" max="1392" width="15.42578125" style="4" customWidth="1"/>
    <col min="1393" max="1393" width="13.42578125" style="4" bestFit="1" customWidth="1"/>
    <col min="1394" max="1394" width="14" style="4" customWidth="1"/>
    <col min="1395" max="1395" width="18.5703125" style="4" customWidth="1"/>
    <col min="1396" max="1396" width="8.140625" style="4" bestFit="1" customWidth="1"/>
    <col min="1397" max="1639" width="9.140625" style="4"/>
    <col min="1640" max="1640" width="7.85546875" style="4" customWidth="1"/>
    <col min="1641" max="1641" width="62.7109375" style="4" customWidth="1"/>
    <col min="1642" max="1642" width="14.42578125" style="4" customWidth="1"/>
    <col min="1643" max="1643" width="13.7109375" style="4" customWidth="1"/>
    <col min="1644" max="1644" width="14.5703125" style="4" customWidth="1"/>
    <col min="1645" max="1645" width="14" style="4" customWidth="1"/>
    <col min="1646" max="1647" width="13.42578125" style="4" bestFit="1" customWidth="1"/>
    <col min="1648" max="1648" width="15.42578125" style="4" customWidth="1"/>
    <col min="1649" max="1649" width="13.42578125" style="4" bestFit="1" customWidth="1"/>
    <col min="1650" max="1650" width="14" style="4" customWidth="1"/>
    <col min="1651" max="1651" width="18.5703125" style="4" customWidth="1"/>
    <col min="1652" max="1652" width="8.140625" style="4" bestFit="1" customWidth="1"/>
    <col min="1653" max="1895" width="9.140625" style="4"/>
    <col min="1896" max="1896" width="7.85546875" style="4" customWidth="1"/>
    <col min="1897" max="1897" width="62.7109375" style="4" customWidth="1"/>
    <col min="1898" max="1898" width="14.42578125" style="4" customWidth="1"/>
    <col min="1899" max="1899" width="13.7109375" style="4" customWidth="1"/>
    <col min="1900" max="1900" width="14.5703125" style="4" customWidth="1"/>
    <col min="1901" max="1901" width="14" style="4" customWidth="1"/>
    <col min="1902" max="1903" width="13.42578125" style="4" bestFit="1" customWidth="1"/>
    <col min="1904" max="1904" width="15.42578125" style="4" customWidth="1"/>
    <col min="1905" max="1905" width="13.42578125" style="4" bestFit="1" customWidth="1"/>
    <col min="1906" max="1906" width="14" style="4" customWidth="1"/>
    <col min="1907" max="1907" width="18.5703125" style="4" customWidth="1"/>
    <col min="1908" max="1908" width="8.140625" style="4" bestFit="1" customWidth="1"/>
    <col min="1909" max="2151" width="9.140625" style="4"/>
    <col min="2152" max="2152" width="7.85546875" style="4" customWidth="1"/>
    <col min="2153" max="2153" width="62.7109375" style="4" customWidth="1"/>
    <col min="2154" max="2154" width="14.42578125" style="4" customWidth="1"/>
    <col min="2155" max="2155" width="13.7109375" style="4" customWidth="1"/>
    <col min="2156" max="2156" width="14.5703125" style="4" customWidth="1"/>
    <col min="2157" max="2157" width="14" style="4" customWidth="1"/>
    <col min="2158" max="2159" width="13.42578125" style="4" bestFit="1" customWidth="1"/>
    <col min="2160" max="2160" width="15.42578125" style="4" customWidth="1"/>
    <col min="2161" max="2161" width="13.42578125" style="4" bestFit="1" customWidth="1"/>
    <col min="2162" max="2162" width="14" style="4" customWidth="1"/>
    <col min="2163" max="2163" width="18.5703125" style="4" customWidth="1"/>
    <col min="2164" max="2164" width="8.140625" style="4" bestFit="1" customWidth="1"/>
    <col min="2165" max="2407" width="9.140625" style="4"/>
    <col min="2408" max="2408" width="7.85546875" style="4" customWidth="1"/>
    <col min="2409" max="2409" width="62.7109375" style="4" customWidth="1"/>
    <col min="2410" max="2410" width="14.42578125" style="4" customWidth="1"/>
    <col min="2411" max="2411" width="13.7109375" style="4" customWidth="1"/>
    <col min="2412" max="2412" width="14.5703125" style="4" customWidth="1"/>
    <col min="2413" max="2413" width="14" style="4" customWidth="1"/>
    <col min="2414" max="2415" width="13.42578125" style="4" bestFit="1" customWidth="1"/>
    <col min="2416" max="2416" width="15.42578125" style="4" customWidth="1"/>
    <col min="2417" max="2417" width="13.42578125" style="4" bestFit="1" customWidth="1"/>
    <col min="2418" max="2418" width="14" style="4" customWidth="1"/>
    <col min="2419" max="2419" width="18.5703125" style="4" customWidth="1"/>
    <col min="2420" max="2420" width="8.140625" style="4" bestFit="1" customWidth="1"/>
    <col min="2421" max="2663" width="9.140625" style="4"/>
    <col min="2664" max="2664" width="7.85546875" style="4" customWidth="1"/>
    <col min="2665" max="2665" width="62.7109375" style="4" customWidth="1"/>
    <col min="2666" max="2666" width="14.42578125" style="4" customWidth="1"/>
    <col min="2667" max="2667" width="13.7109375" style="4" customWidth="1"/>
    <col min="2668" max="2668" width="14.5703125" style="4" customWidth="1"/>
    <col min="2669" max="2669" width="14" style="4" customWidth="1"/>
    <col min="2670" max="2671" width="13.42578125" style="4" bestFit="1" customWidth="1"/>
    <col min="2672" max="2672" width="15.42578125" style="4" customWidth="1"/>
    <col min="2673" max="2673" width="13.42578125" style="4" bestFit="1" customWidth="1"/>
    <col min="2674" max="2674" width="14" style="4" customWidth="1"/>
    <col min="2675" max="2675" width="18.5703125" style="4" customWidth="1"/>
    <col min="2676" max="2676" width="8.140625" style="4" bestFit="1" customWidth="1"/>
    <col min="2677" max="2919" width="9.140625" style="4"/>
    <col min="2920" max="2920" width="7.85546875" style="4" customWidth="1"/>
    <col min="2921" max="2921" width="62.7109375" style="4" customWidth="1"/>
    <col min="2922" max="2922" width="14.42578125" style="4" customWidth="1"/>
    <col min="2923" max="2923" width="13.7109375" style="4" customWidth="1"/>
    <col min="2924" max="2924" width="14.5703125" style="4" customWidth="1"/>
    <col min="2925" max="2925" width="14" style="4" customWidth="1"/>
    <col min="2926" max="2927" width="13.42578125" style="4" bestFit="1" customWidth="1"/>
    <col min="2928" max="2928" width="15.42578125" style="4" customWidth="1"/>
    <col min="2929" max="2929" width="13.42578125" style="4" bestFit="1" customWidth="1"/>
    <col min="2930" max="2930" width="14" style="4" customWidth="1"/>
    <col min="2931" max="2931" width="18.5703125" style="4" customWidth="1"/>
    <col min="2932" max="2932" width="8.140625" style="4" bestFit="1" customWidth="1"/>
    <col min="2933" max="3175" width="9.140625" style="4"/>
    <col min="3176" max="3176" width="7.85546875" style="4" customWidth="1"/>
    <col min="3177" max="3177" width="62.7109375" style="4" customWidth="1"/>
    <col min="3178" max="3178" width="14.42578125" style="4" customWidth="1"/>
    <col min="3179" max="3179" width="13.7109375" style="4" customWidth="1"/>
    <col min="3180" max="3180" width="14.5703125" style="4" customWidth="1"/>
    <col min="3181" max="3181" width="14" style="4" customWidth="1"/>
    <col min="3182" max="3183" width="13.42578125" style="4" bestFit="1" customWidth="1"/>
    <col min="3184" max="3184" width="15.42578125" style="4" customWidth="1"/>
    <col min="3185" max="3185" width="13.42578125" style="4" bestFit="1" customWidth="1"/>
    <col min="3186" max="3186" width="14" style="4" customWidth="1"/>
    <col min="3187" max="3187" width="18.5703125" style="4" customWidth="1"/>
    <col min="3188" max="3188" width="8.140625" style="4" bestFit="1" customWidth="1"/>
    <col min="3189" max="3431" width="9.140625" style="4"/>
    <col min="3432" max="3432" width="7.85546875" style="4" customWidth="1"/>
    <col min="3433" max="3433" width="62.7109375" style="4" customWidth="1"/>
    <col min="3434" max="3434" width="14.42578125" style="4" customWidth="1"/>
    <col min="3435" max="3435" width="13.7109375" style="4" customWidth="1"/>
    <col min="3436" max="3436" width="14.5703125" style="4" customWidth="1"/>
    <col min="3437" max="3437" width="14" style="4" customWidth="1"/>
    <col min="3438" max="3439" width="13.42578125" style="4" bestFit="1" customWidth="1"/>
    <col min="3440" max="3440" width="15.42578125" style="4" customWidth="1"/>
    <col min="3441" max="3441" width="13.42578125" style="4" bestFit="1" customWidth="1"/>
    <col min="3442" max="3442" width="14" style="4" customWidth="1"/>
    <col min="3443" max="3443" width="18.5703125" style="4" customWidth="1"/>
    <col min="3444" max="3444" width="8.140625" style="4" bestFit="1" customWidth="1"/>
    <col min="3445" max="3687" width="9.140625" style="4"/>
    <col min="3688" max="3688" width="7.85546875" style="4" customWidth="1"/>
    <col min="3689" max="3689" width="62.7109375" style="4" customWidth="1"/>
    <col min="3690" max="3690" width="14.42578125" style="4" customWidth="1"/>
    <col min="3691" max="3691" width="13.7109375" style="4" customWidth="1"/>
    <col min="3692" max="3692" width="14.5703125" style="4" customWidth="1"/>
    <col min="3693" max="3693" width="14" style="4" customWidth="1"/>
    <col min="3694" max="3695" width="13.42578125" style="4" bestFit="1" customWidth="1"/>
    <col min="3696" max="3696" width="15.42578125" style="4" customWidth="1"/>
    <col min="3697" max="3697" width="13.42578125" style="4" bestFit="1" customWidth="1"/>
    <col min="3698" max="3698" width="14" style="4" customWidth="1"/>
    <col min="3699" max="3699" width="18.5703125" style="4" customWidth="1"/>
    <col min="3700" max="3700" width="8.140625" style="4" bestFit="1" customWidth="1"/>
    <col min="3701" max="3943" width="9.140625" style="4"/>
    <col min="3944" max="3944" width="7.85546875" style="4" customWidth="1"/>
    <col min="3945" max="3945" width="62.7109375" style="4" customWidth="1"/>
    <col min="3946" max="3946" width="14.42578125" style="4" customWidth="1"/>
    <col min="3947" max="3947" width="13.7109375" style="4" customWidth="1"/>
    <col min="3948" max="3948" width="14.5703125" style="4" customWidth="1"/>
    <col min="3949" max="3949" width="14" style="4" customWidth="1"/>
    <col min="3950" max="3951" width="13.42578125" style="4" bestFit="1" customWidth="1"/>
    <col min="3952" max="3952" width="15.42578125" style="4" customWidth="1"/>
    <col min="3953" max="3953" width="13.42578125" style="4" bestFit="1" customWidth="1"/>
    <col min="3954" max="3954" width="14" style="4" customWidth="1"/>
    <col min="3955" max="3955" width="18.5703125" style="4" customWidth="1"/>
    <col min="3956" max="3956" width="8.140625" style="4" bestFit="1" customWidth="1"/>
    <col min="3957" max="4199" width="9.140625" style="4"/>
    <col min="4200" max="4200" width="7.85546875" style="4" customWidth="1"/>
    <col min="4201" max="4201" width="62.7109375" style="4" customWidth="1"/>
    <col min="4202" max="4202" width="14.42578125" style="4" customWidth="1"/>
    <col min="4203" max="4203" width="13.7109375" style="4" customWidth="1"/>
    <col min="4204" max="4204" width="14.5703125" style="4" customWidth="1"/>
    <col min="4205" max="4205" width="14" style="4" customWidth="1"/>
    <col min="4206" max="4207" width="13.42578125" style="4" bestFit="1" customWidth="1"/>
    <col min="4208" max="4208" width="15.42578125" style="4" customWidth="1"/>
    <col min="4209" max="4209" width="13.42578125" style="4" bestFit="1" customWidth="1"/>
    <col min="4210" max="4210" width="14" style="4" customWidth="1"/>
    <col min="4211" max="4211" width="18.5703125" style="4" customWidth="1"/>
    <col min="4212" max="4212" width="8.140625" style="4" bestFit="1" customWidth="1"/>
    <col min="4213" max="4455" width="9.140625" style="4"/>
    <col min="4456" max="4456" width="7.85546875" style="4" customWidth="1"/>
    <col min="4457" max="4457" width="62.7109375" style="4" customWidth="1"/>
    <col min="4458" max="4458" width="14.42578125" style="4" customWidth="1"/>
    <col min="4459" max="4459" width="13.7109375" style="4" customWidth="1"/>
    <col min="4460" max="4460" width="14.5703125" style="4" customWidth="1"/>
    <col min="4461" max="4461" width="14" style="4" customWidth="1"/>
    <col min="4462" max="4463" width="13.42578125" style="4" bestFit="1" customWidth="1"/>
    <col min="4464" max="4464" width="15.42578125" style="4" customWidth="1"/>
    <col min="4465" max="4465" width="13.42578125" style="4" bestFit="1" customWidth="1"/>
    <col min="4466" max="4466" width="14" style="4" customWidth="1"/>
    <col min="4467" max="4467" width="18.5703125" style="4" customWidth="1"/>
    <col min="4468" max="4468" width="8.140625" style="4" bestFit="1" customWidth="1"/>
    <col min="4469" max="4711" width="9.140625" style="4"/>
    <col min="4712" max="4712" width="7.85546875" style="4" customWidth="1"/>
    <col min="4713" max="4713" width="62.7109375" style="4" customWidth="1"/>
    <col min="4714" max="4714" width="14.42578125" style="4" customWidth="1"/>
    <col min="4715" max="4715" width="13.7109375" style="4" customWidth="1"/>
    <col min="4716" max="4716" width="14.5703125" style="4" customWidth="1"/>
    <col min="4717" max="4717" width="14" style="4" customWidth="1"/>
    <col min="4718" max="4719" width="13.42578125" style="4" bestFit="1" customWidth="1"/>
    <col min="4720" max="4720" width="15.42578125" style="4" customWidth="1"/>
    <col min="4721" max="4721" width="13.42578125" style="4" bestFit="1" customWidth="1"/>
    <col min="4722" max="4722" width="14" style="4" customWidth="1"/>
    <col min="4723" max="4723" width="18.5703125" style="4" customWidth="1"/>
    <col min="4724" max="4724" width="8.140625" style="4" bestFit="1" customWidth="1"/>
    <col min="4725" max="4967" width="9.140625" style="4"/>
    <col min="4968" max="4968" width="7.85546875" style="4" customWidth="1"/>
    <col min="4969" max="4969" width="62.7109375" style="4" customWidth="1"/>
    <col min="4970" max="4970" width="14.42578125" style="4" customWidth="1"/>
    <col min="4971" max="4971" width="13.7109375" style="4" customWidth="1"/>
    <col min="4972" max="4972" width="14.5703125" style="4" customWidth="1"/>
    <col min="4973" max="4973" width="14" style="4" customWidth="1"/>
    <col min="4974" max="4975" width="13.42578125" style="4" bestFit="1" customWidth="1"/>
    <col min="4976" max="4976" width="15.42578125" style="4" customWidth="1"/>
    <col min="4977" max="4977" width="13.42578125" style="4" bestFit="1" customWidth="1"/>
    <col min="4978" max="4978" width="14" style="4" customWidth="1"/>
    <col min="4979" max="4979" width="18.5703125" style="4" customWidth="1"/>
    <col min="4980" max="4980" width="8.140625" style="4" bestFit="1" customWidth="1"/>
    <col min="4981" max="5223" width="9.140625" style="4"/>
    <col min="5224" max="5224" width="7.85546875" style="4" customWidth="1"/>
    <col min="5225" max="5225" width="62.7109375" style="4" customWidth="1"/>
    <col min="5226" max="5226" width="14.42578125" style="4" customWidth="1"/>
    <col min="5227" max="5227" width="13.7109375" style="4" customWidth="1"/>
    <col min="5228" max="5228" width="14.5703125" style="4" customWidth="1"/>
    <col min="5229" max="5229" width="14" style="4" customWidth="1"/>
    <col min="5230" max="5231" width="13.42578125" style="4" bestFit="1" customWidth="1"/>
    <col min="5232" max="5232" width="15.42578125" style="4" customWidth="1"/>
    <col min="5233" max="5233" width="13.42578125" style="4" bestFit="1" customWidth="1"/>
    <col min="5234" max="5234" width="14" style="4" customWidth="1"/>
    <col min="5235" max="5235" width="18.5703125" style="4" customWidth="1"/>
    <col min="5236" max="5236" width="8.140625" style="4" bestFit="1" customWidth="1"/>
    <col min="5237" max="5479" width="9.140625" style="4"/>
    <col min="5480" max="5480" width="7.85546875" style="4" customWidth="1"/>
    <col min="5481" max="5481" width="62.7109375" style="4" customWidth="1"/>
    <col min="5482" max="5482" width="14.42578125" style="4" customWidth="1"/>
    <col min="5483" max="5483" width="13.7109375" style="4" customWidth="1"/>
    <col min="5484" max="5484" width="14.5703125" style="4" customWidth="1"/>
    <col min="5485" max="5485" width="14" style="4" customWidth="1"/>
    <col min="5486" max="5487" width="13.42578125" style="4" bestFit="1" customWidth="1"/>
    <col min="5488" max="5488" width="15.42578125" style="4" customWidth="1"/>
    <col min="5489" max="5489" width="13.42578125" style="4" bestFit="1" customWidth="1"/>
    <col min="5490" max="5490" width="14" style="4" customWidth="1"/>
    <col min="5491" max="5491" width="18.5703125" style="4" customWidth="1"/>
    <col min="5492" max="5492" width="8.140625" style="4" bestFit="1" customWidth="1"/>
    <col min="5493" max="5735" width="9.140625" style="4"/>
    <col min="5736" max="5736" width="7.85546875" style="4" customWidth="1"/>
    <col min="5737" max="5737" width="62.7109375" style="4" customWidth="1"/>
    <col min="5738" max="5738" width="14.42578125" style="4" customWidth="1"/>
    <col min="5739" max="5739" width="13.7109375" style="4" customWidth="1"/>
    <col min="5740" max="5740" width="14.5703125" style="4" customWidth="1"/>
    <col min="5741" max="5741" width="14" style="4" customWidth="1"/>
    <col min="5742" max="5743" width="13.42578125" style="4" bestFit="1" customWidth="1"/>
    <col min="5744" max="5744" width="15.42578125" style="4" customWidth="1"/>
    <col min="5745" max="5745" width="13.42578125" style="4" bestFit="1" customWidth="1"/>
    <col min="5746" max="5746" width="14" style="4" customWidth="1"/>
    <col min="5747" max="5747" width="18.5703125" style="4" customWidth="1"/>
    <col min="5748" max="5748" width="8.140625" style="4" bestFit="1" customWidth="1"/>
    <col min="5749" max="5991" width="9.140625" style="4"/>
    <col min="5992" max="5992" width="7.85546875" style="4" customWidth="1"/>
    <col min="5993" max="5993" width="62.7109375" style="4" customWidth="1"/>
    <col min="5994" max="5994" width="14.42578125" style="4" customWidth="1"/>
    <col min="5995" max="5995" width="13.7109375" style="4" customWidth="1"/>
    <col min="5996" max="5996" width="14.5703125" style="4" customWidth="1"/>
    <col min="5997" max="5997" width="14" style="4" customWidth="1"/>
    <col min="5998" max="5999" width="13.42578125" style="4" bestFit="1" customWidth="1"/>
    <col min="6000" max="6000" width="15.42578125" style="4" customWidth="1"/>
    <col min="6001" max="6001" width="13.42578125" style="4" bestFit="1" customWidth="1"/>
    <col min="6002" max="6002" width="14" style="4" customWidth="1"/>
    <col min="6003" max="6003" width="18.5703125" style="4" customWidth="1"/>
    <col min="6004" max="6004" width="8.140625" style="4" bestFit="1" customWidth="1"/>
    <col min="6005" max="6247" width="9.140625" style="4"/>
    <col min="6248" max="6248" width="7.85546875" style="4" customWidth="1"/>
    <col min="6249" max="6249" width="62.7109375" style="4" customWidth="1"/>
    <col min="6250" max="6250" width="14.42578125" style="4" customWidth="1"/>
    <col min="6251" max="6251" width="13.7109375" style="4" customWidth="1"/>
    <col min="6252" max="6252" width="14.5703125" style="4" customWidth="1"/>
    <col min="6253" max="6253" width="14" style="4" customWidth="1"/>
    <col min="6254" max="6255" width="13.42578125" style="4" bestFit="1" customWidth="1"/>
    <col min="6256" max="6256" width="15.42578125" style="4" customWidth="1"/>
    <col min="6257" max="6257" width="13.42578125" style="4" bestFit="1" customWidth="1"/>
    <col min="6258" max="6258" width="14" style="4" customWidth="1"/>
    <col min="6259" max="6259" width="18.5703125" style="4" customWidth="1"/>
    <col min="6260" max="6260" width="8.140625" style="4" bestFit="1" customWidth="1"/>
    <col min="6261" max="6503" width="9.140625" style="4"/>
    <col min="6504" max="6504" width="7.85546875" style="4" customWidth="1"/>
    <col min="6505" max="6505" width="62.7109375" style="4" customWidth="1"/>
    <col min="6506" max="6506" width="14.42578125" style="4" customWidth="1"/>
    <col min="6507" max="6507" width="13.7109375" style="4" customWidth="1"/>
    <col min="6508" max="6508" width="14.5703125" style="4" customWidth="1"/>
    <col min="6509" max="6509" width="14" style="4" customWidth="1"/>
    <col min="6510" max="6511" width="13.42578125" style="4" bestFit="1" customWidth="1"/>
    <col min="6512" max="6512" width="15.42578125" style="4" customWidth="1"/>
    <col min="6513" max="6513" width="13.42578125" style="4" bestFit="1" customWidth="1"/>
    <col min="6514" max="6514" width="14" style="4" customWidth="1"/>
    <col min="6515" max="6515" width="18.5703125" style="4" customWidth="1"/>
    <col min="6516" max="6516" width="8.140625" style="4" bestFit="1" customWidth="1"/>
    <col min="6517" max="6759" width="9.140625" style="4"/>
    <col min="6760" max="6760" width="7.85546875" style="4" customWidth="1"/>
    <col min="6761" max="6761" width="62.7109375" style="4" customWidth="1"/>
    <col min="6762" max="6762" width="14.42578125" style="4" customWidth="1"/>
    <col min="6763" max="6763" width="13.7109375" style="4" customWidth="1"/>
    <col min="6764" max="6764" width="14.5703125" style="4" customWidth="1"/>
    <col min="6765" max="6765" width="14" style="4" customWidth="1"/>
    <col min="6766" max="6767" width="13.42578125" style="4" bestFit="1" customWidth="1"/>
    <col min="6768" max="6768" width="15.42578125" style="4" customWidth="1"/>
    <col min="6769" max="6769" width="13.42578125" style="4" bestFit="1" customWidth="1"/>
    <col min="6770" max="6770" width="14" style="4" customWidth="1"/>
    <col min="6771" max="6771" width="18.5703125" style="4" customWidth="1"/>
    <col min="6772" max="6772" width="8.140625" style="4" bestFit="1" customWidth="1"/>
    <col min="6773" max="7015" width="9.140625" style="4"/>
    <col min="7016" max="7016" width="7.85546875" style="4" customWidth="1"/>
    <col min="7017" max="7017" width="62.7109375" style="4" customWidth="1"/>
    <col min="7018" max="7018" width="14.42578125" style="4" customWidth="1"/>
    <col min="7019" max="7019" width="13.7109375" style="4" customWidth="1"/>
    <col min="7020" max="7020" width="14.5703125" style="4" customWidth="1"/>
    <col min="7021" max="7021" width="14" style="4" customWidth="1"/>
    <col min="7022" max="7023" width="13.42578125" style="4" bestFit="1" customWidth="1"/>
    <col min="7024" max="7024" width="15.42578125" style="4" customWidth="1"/>
    <col min="7025" max="7025" width="13.42578125" style="4" bestFit="1" customWidth="1"/>
    <col min="7026" max="7026" width="14" style="4" customWidth="1"/>
    <col min="7027" max="7027" width="18.5703125" style="4" customWidth="1"/>
    <col min="7028" max="7028" width="8.140625" style="4" bestFit="1" customWidth="1"/>
    <col min="7029" max="7271" width="9.140625" style="4"/>
    <col min="7272" max="7272" width="7.85546875" style="4" customWidth="1"/>
    <col min="7273" max="7273" width="62.7109375" style="4" customWidth="1"/>
    <col min="7274" max="7274" width="14.42578125" style="4" customWidth="1"/>
    <col min="7275" max="7275" width="13.7109375" style="4" customWidth="1"/>
    <col min="7276" max="7276" width="14.5703125" style="4" customWidth="1"/>
    <col min="7277" max="7277" width="14" style="4" customWidth="1"/>
    <col min="7278" max="7279" width="13.42578125" style="4" bestFit="1" customWidth="1"/>
    <col min="7280" max="7280" width="15.42578125" style="4" customWidth="1"/>
    <col min="7281" max="7281" width="13.42578125" style="4" bestFit="1" customWidth="1"/>
    <col min="7282" max="7282" width="14" style="4" customWidth="1"/>
    <col min="7283" max="7283" width="18.5703125" style="4" customWidth="1"/>
    <col min="7284" max="7284" width="8.140625" style="4" bestFit="1" customWidth="1"/>
    <col min="7285" max="7527" width="9.140625" style="4"/>
    <col min="7528" max="7528" width="7.85546875" style="4" customWidth="1"/>
    <col min="7529" max="7529" width="62.7109375" style="4" customWidth="1"/>
    <col min="7530" max="7530" width="14.42578125" style="4" customWidth="1"/>
    <col min="7531" max="7531" width="13.7109375" style="4" customWidth="1"/>
    <col min="7532" max="7532" width="14.5703125" style="4" customWidth="1"/>
    <col min="7533" max="7533" width="14" style="4" customWidth="1"/>
    <col min="7534" max="7535" width="13.42578125" style="4" bestFit="1" customWidth="1"/>
    <col min="7536" max="7536" width="15.42578125" style="4" customWidth="1"/>
    <col min="7537" max="7537" width="13.42578125" style="4" bestFit="1" customWidth="1"/>
    <col min="7538" max="7538" width="14" style="4" customWidth="1"/>
    <col min="7539" max="7539" width="18.5703125" style="4" customWidth="1"/>
    <col min="7540" max="7540" width="8.140625" style="4" bestFit="1" customWidth="1"/>
    <col min="7541" max="7783" width="9.140625" style="4"/>
    <col min="7784" max="7784" width="7.85546875" style="4" customWidth="1"/>
    <col min="7785" max="7785" width="62.7109375" style="4" customWidth="1"/>
    <col min="7786" max="7786" width="14.42578125" style="4" customWidth="1"/>
    <col min="7787" max="7787" width="13.7109375" style="4" customWidth="1"/>
    <col min="7788" max="7788" width="14.5703125" style="4" customWidth="1"/>
    <col min="7789" max="7789" width="14" style="4" customWidth="1"/>
    <col min="7790" max="7791" width="13.42578125" style="4" bestFit="1" customWidth="1"/>
    <col min="7792" max="7792" width="15.42578125" style="4" customWidth="1"/>
    <col min="7793" max="7793" width="13.42578125" style="4" bestFit="1" customWidth="1"/>
    <col min="7794" max="7794" width="14" style="4" customWidth="1"/>
    <col min="7795" max="7795" width="18.5703125" style="4" customWidth="1"/>
    <col min="7796" max="7796" width="8.140625" style="4" bestFit="1" customWidth="1"/>
    <col min="7797" max="8039" width="9.140625" style="4"/>
    <col min="8040" max="8040" width="7.85546875" style="4" customWidth="1"/>
    <col min="8041" max="8041" width="62.7109375" style="4" customWidth="1"/>
    <col min="8042" max="8042" width="14.42578125" style="4" customWidth="1"/>
    <col min="8043" max="8043" width="13.7109375" style="4" customWidth="1"/>
    <col min="8044" max="8044" width="14.5703125" style="4" customWidth="1"/>
    <col min="8045" max="8045" width="14" style="4" customWidth="1"/>
    <col min="8046" max="8047" width="13.42578125" style="4" bestFit="1" customWidth="1"/>
    <col min="8048" max="8048" width="15.42578125" style="4" customWidth="1"/>
    <col min="8049" max="8049" width="13.42578125" style="4" bestFit="1" customWidth="1"/>
    <col min="8050" max="8050" width="14" style="4" customWidth="1"/>
    <col min="8051" max="8051" width="18.5703125" style="4" customWidth="1"/>
    <col min="8052" max="8052" width="8.140625" style="4" bestFit="1" customWidth="1"/>
    <col min="8053" max="8295" width="9.140625" style="4"/>
    <col min="8296" max="8296" width="7.85546875" style="4" customWidth="1"/>
    <col min="8297" max="8297" width="62.7109375" style="4" customWidth="1"/>
    <col min="8298" max="8298" width="14.42578125" style="4" customWidth="1"/>
    <col min="8299" max="8299" width="13.7109375" style="4" customWidth="1"/>
    <col min="8300" max="8300" width="14.5703125" style="4" customWidth="1"/>
    <col min="8301" max="8301" width="14" style="4" customWidth="1"/>
    <col min="8302" max="8303" width="13.42578125" style="4" bestFit="1" customWidth="1"/>
    <col min="8304" max="8304" width="15.42578125" style="4" customWidth="1"/>
    <col min="8305" max="8305" width="13.42578125" style="4" bestFit="1" customWidth="1"/>
    <col min="8306" max="8306" width="14" style="4" customWidth="1"/>
    <col min="8307" max="8307" width="18.5703125" style="4" customWidth="1"/>
    <col min="8308" max="8308" width="8.140625" style="4" bestFit="1" customWidth="1"/>
    <col min="8309" max="8551" width="9.140625" style="4"/>
    <col min="8552" max="8552" width="7.85546875" style="4" customWidth="1"/>
    <col min="8553" max="8553" width="62.7109375" style="4" customWidth="1"/>
    <col min="8554" max="8554" width="14.42578125" style="4" customWidth="1"/>
    <col min="8555" max="8555" width="13.7109375" style="4" customWidth="1"/>
    <col min="8556" max="8556" width="14.5703125" style="4" customWidth="1"/>
    <col min="8557" max="8557" width="14" style="4" customWidth="1"/>
    <col min="8558" max="8559" width="13.42578125" style="4" bestFit="1" customWidth="1"/>
    <col min="8560" max="8560" width="15.42578125" style="4" customWidth="1"/>
    <col min="8561" max="8561" width="13.42578125" style="4" bestFit="1" customWidth="1"/>
    <col min="8562" max="8562" width="14" style="4" customWidth="1"/>
    <col min="8563" max="8563" width="18.5703125" style="4" customWidth="1"/>
    <col min="8564" max="8564" width="8.140625" style="4" bestFit="1" customWidth="1"/>
    <col min="8565" max="8807" width="9.140625" style="4"/>
    <col min="8808" max="8808" width="7.85546875" style="4" customWidth="1"/>
    <col min="8809" max="8809" width="62.7109375" style="4" customWidth="1"/>
    <col min="8810" max="8810" width="14.42578125" style="4" customWidth="1"/>
    <col min="8811" max="8811" width="13.7109375" style="4" customWidth="1"/>
    <col min="8812" max="8812" width="14.5703125" style="4" customWidth="1"/>
    <col min="8813" max="8813" width="14" style="4" customWidth="1"/>
    <col min="8814" max="8815" width="13.42578125" style="4" bestFit="1" customWidth="1"/>
    <col min="8816" max="8816" width="15.42578125" style="4" customWidth="1"/>
    <col min="8817" max="8817" width="13.42578125" style="4" bestFit="1" customWidth="1"/>
    <col min="8818" max="8818" width="14" style="4" customWidth="1"/>
    <col min="8819" max="8819" width="18.5703125" style="4" customWidth="1"/>
    <col min="8820" max="8820" width="8.140625" style="4" bestFit="1" customWidth="1"/>
    <col min="8821" max="9063" width="9.140625" style="4"/>
    <col min="9064" max="9064" width="7.85546875" style="4" customWidth="1"/>
    <col min="9065" max="9065" width="62.7109375" style="4" customWidth="1"/>
    <col min="9066" max="9066" width="14.42578125" style="4" customWidth="1"/>
    <col min="9067" max="9067" width="13.7109375" style="4" customWidth="1"/>
    <col min="9068" max="9068" width="14.5703125" style="4" customWidth="1"/>
    <col min="9069" max="9069" width="14" style="4" customWidth="1"/>
    <col min="9070" max="9071" width="13.42578125" style="4" bestFit="1" customWidth="1"/>
    <col min="9072" max="9072" width="15.42578125" style="4" customWidth="1"/>
    <col min="9073" max="9073" width="13.42578125" style="4" bestFit="1" customWidth="1"/>
    <col min="9074" max="9074" width="14" style="4" customWidth="1"/>
    <col min="9075" max="9075" width="18.5703125" style="4" customWidth="1"/>
    <col min="9076" max="9076" width="8.140625" style="4" bestFit="1" customWidth="1"/>
    <col min="9077" max="9319" width="9.140625" style="4"/>
    <col min="9320" max="9320" width="7.85546875" style="4" customWidth="1"/>
    <col min="9321" max="9321" width="62.7109375" style="4" customWidth="1"/>
    <col min="9322" max="9322" width="14.42578125" style="4" customWidth="1"/>
    <col min="9323" max="9323" width="13.7109375" style="4" customWidth="1"/>
    <col min="9324" max="9324" width="14.5703125" style="4" customWidth="1"/>
    <col min="9325" max="9325" width="14" style="4" customWidth="1"/>
    <col min="9326" max="9327" width="13.42578125" style="4" bestFit="1" customWidth="1"/>
    <col min="9328" max="9328" width="15.42578125" style="4" customWidth="1"/>
    <col min="9329" max="9329" width="13.42578125" style="4" bestFit="1" customWidth="1"/>
    <col min="9330" max="9330" width="14" style="4" customWidth="1"/>
    <col min="9331" max="9331" width="18.5703125" style="4" customWidth="1"/>
    <col min="9332" max="9332" width="8.140625" style="4" bestFit="1" customWidth="1"/>
    <col min="9333" max="9575" width="9.140625" style="4"/>
    <col min="9576" max="9576" width="7.85546875" style="4" customWidth="1"/>
    <col min="9577" max="9577" width="62.7109375" style="4" customWidth="1"/>
    <col min="9578" max="9578" width="14.42578125" style="4" customWidth="1"/>
    <col min="9579" max="9579" width="13.7109375" style="4" customWidth="1"/>
    <col min="9580" max="9580" width="14.5703125" style="4" customWidth="1"/>
    <col min="9581" max="9581" width="14" style="4" customWidth="1"/>
    <col min="9582" max="9583" width="13.42578125" style="4" bestFit="1" customWidth="1"/>
    <col min="9584" max="9584" width="15.42578125" style="4" customWidth="1"/>
    <col min="9585" max="9585" width="13.42578125" style="4" bestFit="1" customWidth="1"/>
    <col min="9586" max="9586" width="14" style="4" customWidth="1"/>
    <col min="9587" max="9587" width="18.5703125" style="4" customWidth="1"/>
    <col min="9588" max="9588" width="8.140625" style="4" bestFit="1" customWidth="1"/>
    <col min="9589" max="9831" width="9.140625" style="4"/>
    <col min="9832" max="9832" width="7.85546875" style="4" customWidth="1"/>
    <col min="9833" max="9833" width="62.7109375" style="4" customWidth="1"/>
    <col min="9834" max="9834" width="14.42578125" style="4" customWidth="1"/>
    <col min="9835" max="9835" width="13.7109375" style="4" customWidth="1"/>
    <col min="9836" max="9836" width="14.5703125" style="4" customWidth="1"/>
    <col min="9837" max="9837" width="14" style="4" customWidth="1"/>
    <col min="9838" max="9839" width="13.42578125" style="4" bestFit="1" customWidth="1"/>
    <col min="9840" max="9840" width="15.42578125" style="4" customWidth="1"/>
    <col min="9841" max="9841" width="13.42578125" style="4" bestFit="1" customWidth="1"/>
    <col min="9842" max="9842" width="14" style="4" customWidth="1"/>
    <col min="9843" max="9843" width="18.5703125" style="4" customWidth="1"/>
    <col min="9844" max="9844" width="8.140625" style="4" bestFit="1" customWidth="1"/>
    <col min="9845" max="10087" width="9.140625" style="4"/>
    <col min="10088" max="10088" width="7.85546875" style="4" customWidth="1"/>
    <col min="10089" max="10089" width="62.7109375" style="4" customWidth="1"/>
    <col min="10090" max="10090" width="14.42578125" style="4" customWidth="1"/>
    <col min="10091" max="10091" width="13.7109375" style="4" customWidth="1"/>
    <col min="10092" max="10092" width="14.5703125" style="4" customWidth="1"/>
    <col min="10093" max="10093" width="14" style="4" customWidth="1"/>
    <col min="10094" max="10095" width="13.42578125" style="4" bestFit="1" customWidth="1"/>
    <col min="10096" max="10096" width="15.42578125" style="4" customWidth="1"/>
    <col min="10097" max="10097" width="13.42578125" style="4" bestFit="1" customWidth="1"/>
    <col min="10098" max="10098" width="14" style="4" customWidth="1"/>
    <col min="10099" max="10099" width="18.5703125" style="4" customWidth="1"/>
    <col min="10100" max="10100" width="8.140625" style="4" bestFit="1" customWidth="1"/>
    <col min="10101" max="10343" width="9.140625" style="4"/>
    <col min="10344" max="10344" width="7.85546875" style="4" customWidth="1"/>
    <col min="10345" max="10345" width="62.7109375" style="4" customWidth="1"/>
    <col min="10346" max="10346" width="14.42578125" style="4" customWidth="1"/>
    <col min="10347" max="10347" width="13.7109375" style="4" customWidth="1"/>
    <col min="10348" max="10348" width="14.5703125" style="4" customWidth="1"/>
    <col min="10349" max="10349" width="14" style="4" customWidth="1"/>
    <col min="10350" max="10351" width="13.42578125" style="4" bestFit="1" customWidth="1"/>
    <col min="10352" max="10352" width="15.42578125" style="4" customWidth="1"/>
    <col min="10353" max="10353" width="13.42578125" style="4" bestFit="1" customWidth="1"/>
    <col min="10354" max="10354" width="14" style="4" customWidth="1"/>
    <col min="10355" max="10355" width="18.5703125" style="4" customWidth="1"/>
    <col min="10356" max="10356" width="8.140625" style="4" bestFit="1" customWidth="1"/>
    <col min="10357" max="10599" width="9.140625" style="4"/>
    <col min="10600" max="10600" width="7.85546875" style="4" customWidth="1"/>
    <col min="10601" max="10601" width="62.7109375" style="4" customWidth="1"/>
    <col min="10602" max="10602" width="14.42578125" style="4" customWidth="1"/>
    <col min="10603" max="10603" width="13.7109375" style="4" customWidth="1"/>
    <col min="10604" max="10604" width="14.5703125" style="4" customWidth="1"/>
    <col min="10605" max="10605" width="14" style="4" customWidth="1"/>
    <col min="10606" max="10607" width="13.42578125" style="4" bestFit="1" customWidth="1"/>
    <col min="10608" max="10608" width="15.42578125" style="4" customWidth="1"/>
    <col min="10609" max="10609" width="13.42578125" style="4" bestFit="1" customWidth="1"/>
    <col min="10610" max="10610" width="14" style="4" customWidth="1"/>
    <col min="10611" max="10611" width="18.5703125" style="4" customWidth="1"/>
    <col min="10612" max="10612" width="8.140625" style="4" bestFit="1" customWidth="1"/>
    <col min="10613" max="10855" width="9.140625" style="4"/>
    <col min="10856" max="10856" width="7.85546875" style="4" customWidth="1"/>
    <col min="10857" max="10857" width="62.7109375" style="4" customWidth="1"/>
    <col min="10858" max="10858" width="14.42578125" style="4" customWidth="1"/>
    <col min="10859" max="10859" width="13.7109375" style="4" customWidth="1"/>
    <col min="10860" max="10860" width="14.5703125" style="4" customWidth="1"/>
    <col min="10861" max="10861" width="14" style="4" customWidth="1"/>
    <col min="10862" max="10863" width="13.42578125" style="4" bestFit="1" customWidth="1"/>
    <col min="10864" max="10864" width="15.42578125" style="4" customWidth="1"/>
    <col min="10865" max="10865" width="13.42578125" style="4" bestFit="1" customWidth="1"/>
    <col min="10866" max="10866" width="14" style="4" customWidth="1"/>
    <col min="10867" max="10867" width="18.5703125" style="4" customWidth="1"/>
    <col min="10868" max="10868" width="8.140625" style="4" bestFit="1" customWidth="1"/>
    <col min="10869" max="11111" width="9.140625" style="4"/>
    <col min="11112" max="11112" width="7.85546875" style="4" customWidth="1"/>
    <col min="11113" max="11113" width="62.7109375" style="4" customWidth="1"/>
    <col min="11114" max="11114" width="14.42578125" style="4" customWidth="1"/>
    <col min="11115" max="11115" width="13.7109375" style="4" customWidth="1"/>
    <col min="11116" max="11116" width="14.5703125" style="4" customWidth="1"/>
    <col min="11117" max="11117" width="14" style="4" customWidth="1"/>
    <col min="11118" max="11119" width="13.42578125" style="4" bestFit="1" customWidth="1"/>
    <col min="11120" max="11120" width="15.42578125" style="4" customWidth="1"/>
    <col min="11121" max="11121" width="13.42578125" style="4" bestFit="1" customWidth="1"/>
    <col min="11122" max="11122" width="14" style="4" customWidth="1"/>
    <col min="11123" max="11123" width="18.5703125" style="4" customWidth="1"/>
    <col min="11124" max="11124" width="8.140625" style="4" bestFit="1" customWidth="1"/>
    <col min="11125" max="11367" width="9.140625" style="4"/>
    <col min="11368" max="11368" width="7.85546875" style="4" customWidth="1"/>
    <col min="11369" max="11369" width="62.7109375" style="4" customWidth="1"/>
    <col min="11370" max="11370" width="14.42578125" style="4" customWidth="1"/>
    <col min="11371" max="11371" width="13.7109375" style="4" customWidth="1"/>
    <col min="11372" max="11372" width="14.5703125" style="4" customWidth="1"/>
    <col min="11373" max="11373" width="14" style="4" customWidth="1"/>
    <col min="11374" max="11375" width="13.42578125" style="4" bestFit="1" customWidth="1"/>
    <col min="11376" max="11376" width="15.42578125" style="4" customWidth="1"/>
    <col min="11377" max="11377" width="13.42578125" style="4" bestFit="1" customWidth="1"/>
    <col min="11378" max="11378" width="14" style="4" customWidth="1"/>
    <col min="11379" max="11379" width="18.5703125" style="4" customWidth="1"/>
    <col min="11380" max="11380" width="8.140625" style="4" bestFit="1" customWidth="1"/>
    <col min="11381" max="11623" width="9.140625" style="4"/>
    <col min="11624" max="11624" width="7.85546875" style="4" customWidth="1"/>
    <col min="11625" max="11625" width="62.7109375" style="4" customWidth="1"/>
    <col min="11626" max="11626" width="14.42578125" style="4" customWidth="1"/>
    <col min="11627" max="11627" width="13.7109375" style="4" customWidth="1"/>
    <col min="11628" max="11628" width="14.5703125" style="4" customWidth="1"/>
    <col min="11629" max="11629" width="14" style="4" customWidth="1"/>
    <col min="11630" max="11631" width="13.42578125" style="4" bestFit="1" customWidth="1"/>
    <col min="11632" max="11632" width="15.42578125" style="4" customWidth="1"/>
    <col min="11633" max="11633" width="13.42578125" style="4" bestFit="1" customWidth="1"/>
    <col min="11634" max="11634" width="14" style="4" customWidth="1"/>
    <col min="11635" max="11635" width="18.5703125" style="4" customWidth="1"/>
    <col min="11636" max="11636" width="8.140625" style="4" bestFit="1" customWidth="1"/>
    <col min="11637" max="11879" width="9.140625" style="4"/>
    <col min="11880" max="11880" width="7.85546875" style="4" customWidth="1"/>
    <col min="11881" max="11881" width="62.7109375" style="4" customWidth="1"/>
    <col min="11882" max="11882" width="14.42578125" style="4" customWidth="1"/>
    <col min="11883" max="11883" width="13.7109375" style="4" customWidth="1"/>
    <col min="11884" max="11884" width="14.5703125" style="4" customWidth="1"/>
    <col min="11885" max="11885" width="14" style="4" customWidth="1"/>
    <col min="11886" max="11887" width="13.42578125" style="4" bestFit="1" customWidth="1"/>
    <col min="11888" max="11888" width="15.42578125" style="4" customWidth="1"/>
    <col min="11889" max="11889" width="13.42578125" style="4" bestFit="1" customWidth="1"/>
    <col min="11890" max="11890" width="14" style="4" customWidth="1"/>
    <col min="11891" max="11891" width="18.5703125" style="4" customWidth="1"/>
    <col min="11892" max="11892" width="8.140625" style="4" bestFit="1" customWidth="1"/>
    <col min="11893" max="12135" width="9.140625" style="4"/>
    <col min="12136" max="12136" width="7.85546875" style="4" customWidth="1"/>
    <col min="12137" max="12137" width="62.7109375" style="4" customWidth="1"/>
    <col min="12138" max="12138" width="14.42578125" style="4" customWidth="1"/>
    <col min="12139" max="12139" width="13.7109375" style="4" customWidth="1"/>
    <col min="12140" max="12140" width="14.5703125" style="4" customWidth="1"/>
    <col min="12141" max="12141" width="14" style="4" customWidth="1"/>
    <col min="12142" max="12143" width="13.42578125" style="4" bestFit="1" customWidth="1"/>
    <col min="12144" max="12144" width="15.42578125" style="4" customWidth="1"/>
    <col min="12145" max="12145" width="13.42578125" style="4" bestFit="1" customWidth="1"/>
    <col min="12146" max="12146" width="14" style="4" customWidth="1"/>
    <col min="12147" max="12147" width="18.5703125" style="4" customWidth="1"/>
    <col min="12148" max="12148" width="8.140625" style="4" bestFit="1" customWidth="1"/>
    <col min="12149" max="12391" width="9.140625" style="4"/>
    <col min="12392" max="12392" width="7.85546875" style="4" customWidth="1"/>
    <col min="12393" max="12393" width="62.7109375" style="4" customWidth="1"/>
    <col min="12394" max="12394" width="14.42578125" style="4" customWidth="1"/>
    <col min="12395" max="12395" width="13.7109375" style="4" customWidth="1"/>
    <col min="12396" max="12396" width="14.5703125" style="4" customWidth="1"/>
    <col min="12397" max="12397" width="14" style="4" customWidth="1"/>
    <col min="12398" max="12399" width="13.42578125" style="4" bestFit="1" customWidth="1"/>
    <col min="12400" max="12400" width="15.42578125" style="4" customWidth="1"/>
    <col min="12401" max="12401" width="13.42578125" style="4" bestFit="1" customWidth="1"/>
    <col min="12402" max="12402" width="14" style="4" customWidth="1"/>
    <col min="12403" max="12403" width="18.5703125" style="4" customWidth="1"/>
    <col min="12404" max="12404" width="8.140625" style="4" bestFit="1" customWidth="1"/>
    <col min="12405" max="12647" width="9.140625" style="4"/>
    <col min="12648" max="12648" width="7.85546875" style="4" customWidth="1"/>
    <col min="12649" max="12649" width="62.7109375" style="4" customWidth="1"/>
    <col min="12650" max="12650" width="14.42578125" style="4" customWidth="1"/>
    <col min="12651" max="12651" width="13.7109375" style="4" customWidth="1"/>
    <col min="12652" max="12652" width="14.5703125" style="4" customWidth="1"/>
    <col min="12653" max="12653" width="14" style="4" customWidth="1"/>
    <col min="12654" max="12655" width="13.42578125" style="4" bestFit="1" customWidth="1"/>
    <col min="12656" max="12656" width="15.42578125" style="4" customWidth="1"/>
    <col min="12657" max="12657" width="13.42578125" style="4" bestFit="1" customWidth="1"/>
    <col min="12658" max="12658" width="14" style="4" customWidth="1"/>
    <col min="12659" max="12659" width="18.5703125" style="4" customWidth="1"/>
    <col min="12660" max="12660" width="8.140625" style="4" bestFit="1" customWidth="1"/>
    <col min="12661" max="12903" width="9.140625" style="4"/>
    <col min="12904" max="12904" width="7.85546875" style="4" customWidth="1"/>
    <col min="12905" max="12905" width="62.7109375" style="4" customWidth="1"/>
    <col min="12906" max="12906" width="14.42578125" style="4" customWidth="1"/>
    <col min="12907" max="12907" width="13.7109375" style="4" customWidth="1"/>
    <col min="12908" max="12908" width="14.5703125" style="4" customWidth="1"/>
    <col min="12909" max="12909" width="14" style="4" customWidth="1"/>
    <col min="12910" max="12911" width="13.42578125" style="4" bestFit="1" customWidth="1"/>
    <col min="12912" max="12912" width="15.42578125" style="4" customWidth="1"/>
    <col min="12913" max="12913" width="13.42578125" style="4" bestFit="1" customWidth="1"/>
    <col min="12914" max="12914" width="14" style="4" customWidth="1"/>
    <col min="12915" max="12915" width="18.5703125" style="4" customWidth="1"/>
    <col min="12916" max="12916" width="8.140625" style="4" bestFit="1" customWidth="1"/>
    <col min="12917" max="13159" width="9.140625" style="4"/>
    <col min="13160" max="13160" width="7.85546875" style="4" customWidth="1"/>
    <col min="13161" max="13161" width="62.7109375" style="4" customWidth="1"/>
    <col min="13162" max="13162" width="14.42578125" style="4" customWidth="1"/>
    <col min="13163" max="13163" width="13.7109375" style="4" customWidth="1"/>
    <col min="13164" max="13164" width="14.5703125" style="4" customWidth="1"/>
    <col min="13165" max="13165" width="14" style="4" customWidth="1"/>
    <col min="13166" max="13167" width="13.42578125" style="4" bestFit="1" customWidth="1"/>
    <col min="13168" max="13168" width="15.42578125" style="4" customWidth="1"/>
    <col min="13169" max="13169" width="13.42578125" style="4" bestFit="1" customWidth="1"/>
    <col min="13170" max="13170" width="14" style="4" customWidth="1"/>
    <col min="13171" max="13171" width="18.5703125" style="4" customWidth="1"/>
    <col min="13172" max="13172" width="8.140625" style="4" bestFit="1" customWidth="1"/>
    <col min="13173" max="13415" width="9.140625" style="4"/>
    <col min="13416" max="13416" width="7.85546875" style="4" customWidth="1"/>
    <col min="13417" max="13417" width="62.7109375" style="4" customWidth="1"/>
    <col min="13418" max="13418" width="14.42578125" style="4" customWidth="1"/>
    <col min="13419" max="13419" width="13.7109375" style="4" customWidth="1"/>
    <col min="13420" max="13420" width="14.5703125" style="4" customWidth="1"/>
    <col min="13421" max="13421" width="14" style="4" customWidth="1"/>
    <col min="13422" max="13423" width="13.42578125" style="4" bestFit="1" customWidth="1"/>
    <col min="13424" max="13424" width="15.42578125" style="4" customWidth="1"/>
    <col min="13425" max="13425" width="13.42578125" style="4" bestFit="1" customWidth="1"/>
    <col min="13426" max="13426" width="14" style="4" customWidth="1"/>
    <col min="13427" max="13427" width="18.5703125" style="4" customWidth="1"/>
    <col min="13428" max="13428" width="8.140625" style="4" bestFit="1" customWidth="1"/>
    <col min="13429" max="13671" width="9.140625" style="4"/>
    <col min="13672" max="13672" width="7.85546875" style="4" customWidth="1"/>
    <col min="13673" max="13673" width="62.7109375" style="4" customWidth="1"/>
    <col min="13674" max="13674" width="14.42578125" style="4" customWidth="1"/>
    <col min="13675" max="13675" width="13.7109375" style="4" customWidth="1"/>
    <col min="13676" max="13676" width="14.5703125" style="4" customWidth="1"/>
    <col min="13677" max="13677" width="14" style="4" customWidth="1"/>
    <col min="13678" max="13679" width="13.42578125" style="4" bestFit="1" customWidth="1"/>
    <col min="13680" max="13680" width="15.42578125" style="4" customWidth="1"/>
    <col min="13681" max="13681" width="13.42578125" style="4" bestFit="1" customWidth="1"/>
    <col min="13682" max="13682" width="14" style="4" customWidth="1"/>
    <col min="13683" max="13683" width="18.5703125" style="4" customWidth="1"/>
    <col min="13684" max="13684" width="8.140625" style="4" bestFit="1" customWidth="1"/>
    <col min="13685" max="13927" width="9.140625" style="4"/>
    <col min="13928" max="13928" width="7.85546875" style="4" customWidth="1"/>
    <col min="13929" max="13929" width="62.7109375" style="4" customWidth="1"/>
    <col min="13930" max="13930" width="14.42578125" style="4" customWidth="1"/>
    <col min="13931" max="13931" width="13.7109375" style="4" customWidth="1"/>
    <col min="13932" max="13932" width="14.5703125" style="4" customWidth="1"/>
    <col min="13933" max="13933" width="14" style="4" customWidth="1"/>
    <col min="13934" max="13935" width="13.42578125" style="4" bestFit="1" customWidth="1"/>
    <col min="13936" max="13936" width="15.42578125" style="4" customWidth="1"/>
    <col min="13937" max="13937" width="13.42578125" style="4" bestFit="1" customWidth="1"/>
    <col min="13938" max="13938" width="14" style="4" customWidth="1"/>
    <col min="13939" max="13939" width="18.5703125" style="4" customWidth="1"/>
    <col min="13940" max="13940" width="8.140625" style="4" bestFit="1" customWidth="1"/>
    <col min="13941" max="14183" width="9.140625" style="4"/>
    <col min="14184" max="14184" width="7.85546875" style="4" customWidth="1"/>
    <col min="14185" max="14185" width="62.7109375" style="4" customWidth="1"/>
    <col min="14186" max="14186" width="14.42578125" style="4" customWidth="1"/>
    <col min="14187" max="14187" width="13.7109375" style="4" customWidth="1"/>
    <col min="14188" max="14188" width="14.5703125" style="4" customWidth="1"/>
    <col min="14189" max="14189" width="14" style="4" customWidth="1"/>
    <col min="14190" max="14191" width="13.42578125" style="4" bestFit="1" customWidth="1"/>
    <col min="14192" max="14192" width="15.42578125" style="4" customWidth="1"/>
    <col min="14193" max="14193" width="13.42578125" style="4" bestFit="1" customWidth="1"/>
    <col min="14194" max="14194" width="14" style="4" customWidth="1"/>
    <col min="14195" max="14195" width="18.5703125" style="4" customWidth="1"/>
    <col min="14196" max="14196" width="8.140625" style="4" bestFit="1" customWidth="1"/>
    <col min="14197" max="14439" width="9.140625" style="4"/>
    <col min="14440" max="14440" width="7.85546875" style="4" customWidth="1"/>
    <col min="14441" max="14441" width="62.7109375" style="4" customWidth="1"/>
    <col min="14442" max="14442" width="14.42578125" style="4" customWidth="1"/>
    <col min="14443" max="14443" width="13.7109375" style="4" customWidth="1"/>
    <col min="14444" max="14444" width="14.5703125" style="4" customWidth="1"/>
    <col min="14445" max="14445" width="14" style="4" customWidth="1"/>
    <col min="14446" max="14447" width="13.42578125" style="4" bestFit="1" customWidth="1"/>
    <col min="14448" max="14448" width="15.42578125" style="4" customWidth="1"/>
    <col min="14449" max="14449" width="13.42578125" style="4" bestFit="1" customWidth="1"/>
    <col min="14450" max="14450" width="14" style="4" customWidth="1"/>
    <col min="14451" max="14451" width="18.5703125" style="4" customWidth="1"/>
    <col min="14452" max="14452" width="8.140625" style="4" bestFit="1" customWidth="1"/>
    <col min="14453" max="14695" width="9.140625" style="4"/>
    <col min="14696" max="14696" width="7.85546875" style="4" customWidth="1"/>
    <col min="14697" max="14697" width="62.7109375" style="4" customWidth="1"/>
    <col min="14698" max="14698" width="14.42578125" style="4" customWidth="1"/>
    <col min="14699" max="14699" width="13.7109375" style="4" customWidth="1"/>
    <col min="14700" max="14700" width="14.5703125" style="4" customWidth="1"/>
    <col min="14701" max="14701" width="14" style="4" customWidth="1"/>
    <col min="14702" max="14703" width="13.42578125" style="4" bestFit="1" customWidth="1"/>
    <col min="14704" max="14704" width="15.42578125" style="4" customWidth="1"/>
    <col min="14705" max="14705" width="13.42578125" style="4" bestFit="1" customWidth="1"/>
    <col min="14706" max="14706" width="14" style="4" customWidth="1"/>
    <col min="14707" max="14707" width="18.5703125" style="4" customWidth="1"/>
    <col min="14708" max="14708" width="8.140625" style="4" bestFit="1" customWidth="1"/>
    <col min="14709" max="14951" width="9.140625" style="4"/>
    <col min="14952" max="14952" width="7.85546875" style="4" customWidth="1"/>
    <col min="14953" max="14953" width="62.7109375" style="4" customWidth="1"/>
    <col min="14954" max="14954" width="14.42578125" style="4" customWidth="1"/>
    <col min="14955" max="14955" width="13.7109375" style="4" customWidth="1"/>
    <col min="14956" max="14956" width="14.5703125" style="4" customWidth="1"/>
    <col min="14957" max="14957" width="14" style="4" customWidth="1"/>
    <col min="14958" max="14959" width="13.42578125" style="4" bestFit="1" customWidth="1"/>
    <col min="14960" max="14960" width="15.42578125" style="4" customWidth="1"/>
    <col min="14961" max="14961" width="13.42578125" style="4" bestFit="1" customWidth="1"/>
    <col min="14962" max="14962" width="14" style="4" customWidth="1"/>
    <col min="14963" max="14963" width="18.5703125" style="4" customWidth="1"/>
    <col min="14964" max="14964" width="8.140625" style="4" bestFit="1" customWidth="1"/>
    <col min="14965" max="15207" width="9.140625" style="4"/>
    <col min="15208" max="15208" width="7.85546875" style="4" customWidth="1"/>
    <col min="15209" max="15209" width="62.7109375" style="4" customWidth="1"/>
    <col min="15210" max="15210" width="14.42578125" style="4" customWidth="1"/>
    <col min="15211" max="15211" width="13.7109375" style="4" customWidth="1"/>
    <col min="15212" max="15212" width="14.5703125" style="4" customWidth="1"/>
    <col min="15213" max="15213" width="14" style="4" customWidth="1"/>
    <col min="15214" max="15215" width="13.42578125" style="4" bestFit="1" customWidth="1"/>
    <col min="15216" max="15216" width="15.42578125" style="4" customWidth="1"/>
    <col min="15217" max="15217" width="13.42578125" style="4" bestFit="1" customWidth="1"/>
    <col min="15218" max="15218" width="14" style="4" customWidth="1"/>
    <col min="15219" max="15219" width="18.5703125" style="4" customWidth="1"/>
    <col min="15220" max="15220" width="8.140625" style="4" bestFit="1" customWidth="1"/>
    <col min="15221" max="15463" width="9.140625" style="4"/>
    <col min="15464" max="15464" width="7.85546875" style="4" customWidth="1"/>
    <col min="15465" max="15465" width="62.7109375" style="4" customWidth="1"/>
    <col min="15466" max="15466" width="14.42578125" style="4" customWidth="1"/>
    <col min="15467" max="15467" width="13.7109375" style="4" customWidth="1"/>
    <col min="15468" max="15468" width="14.5703125" style="4" customWidth="1"/>
    <col min="15469" max="15469" width="14" style="4" customWidth="1"/>
    <col min="15470" max="15471" width="13.42578125" style="4" bestFit="1" customWidth="1"/>
    <col min="15472" max="15472" width="15.42578125" style="4" customWidth="1"/>
    <col min="15473" max="15473" width="13.42578125" style="4" bestFit="1" customWidth="1"/>
    <col min="15474" max="15474" width="14" style="4" customWidth="1"/>
    <col min="15475" max="15475" width="18.5703125" style="4" customWidth="1"/>
    <col min="15476" max="15476" width="8.140625" style="4" bestFit="1" customWidth="1"/>
    <col min="15477" max="15719" width="9.140625" style="4"/>
    <col min="15720" max="15720" width="7.85546875" style="4" customWidth="1"/>
    <col min="15721" max="15721" width="62.7109375" style="4" customWidth="1"/>
    <col min="15722" max="15722" width="14.42578125" style="4" customWidth="1"/>
    <col min="15723" max="15723" width="13.7109375" style="4" customWidth="1"/>
    <col min="15724" max="15724" width="14.5703125" style="4" customWidth="1"/>
    <col min="15725" max="15725" width="14" style="4" customWidth="1"/>
    <col min="15726" max="15727" width="13.42578125" style="4" bestFit="1" customWidth="1"/>
    <col min="15728" max="15728" width="15.42578125" style="4" customWidth="1"/>
    <col min="15729" max="15729" width="13.42578125" style="4" bestFit="1" customWidth="1"/>
    <col min="15730" max="15730" width="14" style="4" customWidth="1"/>
    <col min="15731" max="15731" width="18.5703125" style="4" customWidth="1"/>
    <col min="15732" max="15732" width="8.140625" style="4" bestFit="1" customWidth="1"/>
    <col min="15733" max="15975" width="9.140625" style="4"/>
    <col min="15976" max="15976" width="7.85546875" style="4" customWidth="1"/>
    <col min="15977" max="15977" width="62.7109375" style="4" customWidth="1"/>
    <col min="15978" max="15978" width="14.42578125" style="4" customWidth="1"/>
    <col min="15979" max="15979" width="13.7109375" style="4" customWidth="1"/>
    <col min="15980" max="15980" width="14.5703125" style="4" customWidth="1"/>
    <col min="15981" max="15981" width="14" style="4" customWidth="1"/>
    <col min="15982" max="15983" width="13.42578125" style="4" bestFit="1" customWidth="1"/>
    <col min="15984" max="15984" width="15.42578125" style="4" customWidth="1"/>
    <col min="15985" max="15985" width="13.42578125" style="4" bestFit="1" customWidth="1"/>
    <col min="15986" max="15986" width="14" style="4" customWidth="1"/>
    <col min="15987" max="15987" width="18.5703125" style="4" customWidth="1"/>
    <col min="15988" max="15988" width="8.140625" style="4" bestFit="1" customWidth="1"/>
    <col min="15989" max="16384" width="9.140625" style="4"/>
  </cols>
  <sheetData>
    <row r="1" spans="1:8" ht="15.75" customHeight="1" x14ac:dyDescent="0.25">
      <c r="B1" s="33"/>
      <c r="C1" s="33"/>
      <c r="D1" s="33"/>
      <c r="E1" s="33"/>
      <c r="F1" s="47" t="s">
        <v>35</v>
      </c>
      <c r="G1" s="45"/>
      <c r="H1" s="33"/>
    </row>
    <row r="2" spans="1:8" ht="15.75" customHeight="1" x14ac:dyDescent="0.25">
      <c r="B2" s="34"/>
      <c r="C2" s="34"/>
      <c r="D2" s="34"/>
      <c r="E2" s="34"/>
      <c r="F2" s="48" t="s">
        <v>36</v>
      </c>
      <c r="G2" s="46"/>
      <c r="H2" s="34"/>
    </row>
    <row r="3" spans="1:8" ht="15.75" customHeight="1" x14ac:dyDescent="0.25">
      <c r="B3" s="34"/>
      <c r="C3" s="34"/>
      <c r="D3" s="34"/>
      <c r="E3" s="34"/>
      <c r="F3" s="48" t="s">
        <v>37</v>
      </c>
      <c r="G3" s="46"/>
      <c r="H3" s="34"/>
    </row>
    <row r="4" spans="1:8" x14ac:dyDescent="0.25">
      <c r="A4" s="4"/>
      <c r="B4" s="34"/>
      <c r="C4" s="34"/>
      <c r="D4" s="34"/>
      <c r="E4" s="34"/>
      <c r="F4" s="48" t="s">
        <v>63</v>
      </c>
      <c r="G4" s="46"/>
      <c r="H4" s="34"/>
    </row>
    <row r="5" spans="1:8" x14ac:dyDescent="0.25">
      <c r="A5" s="4"/>
      <c r="B5" s="48"/>
      <c r="C5" s="48"/>
      <c r="D5" s="48"/>
      <c r="E5" s="48"/>
      <c r="F5" s="49" t="s">
        <v>55</v>
      </c>
      <c r="G5" s="48"/>
      <c r="H5" s="34"/>
    </row>
    <row r="6" spans="1:8" x14ac:dyDescent="0.25">
      <c r="A6" s="4"/>
      <c r="B6" s="48"/>
      <c r="C6" s="48"/>
      <c r="D6" s="48"/>
      <c r="E6" s="48"/>
      <c r="F6" s="49" t="s">
        <v>56</v>
      </c>
      <c r="G6" s="48"/>
      <c r="H6" s="34"/>
    </row>
    <row r="7" spans="1:8" x14ac:dyDescent="0.25">
      <c r="A7" s="4"/>
      <c r="B7" s="48"/>
      <c r="C7" s="48"/>
      <c r="D7" s="48"/>
      <c r="E7" s="48"/>
      <c r="F7" s="49" t="s">
        <v>57</v>
      </c>
      <c r="G7" s="48"/>
      <c r="H7" s="34"/>
    </row>
    <row r="8" spans="1:8" x14ac:dyDescent="0.25">
      <c r="A8" s="4"/>
      <c r="B8" s="48"/>
      <c r="C8" s="48"/>
      <c r="D8" s="48"/>
      <c r="E8" s="48"/>
      <c r="F8" s="49" t="s">
        <v>58</v>
      </c>
      <c r="G8" s="48"/>
      <c r="H8" s="34"/>
    </row>
    <row r="9" spans="1:8" x14ac:dyDescent="0.25">
      <c r="A9" s="4"/>
      <c r="B9" s="48"/>
      <c r="C9" s="48"/>
      <c r="D9" s="48"/>
      <c r="E9" s="48"/>
      <c r="F9" s="49" t="s">
        <v>59</v>
      </c>
      <c r="G9" s="48"/>
      <c r="H9" s="34"/>
    </row>
    <row r="10" spans="1:8" x14ac:dyDescent="0.25">
      <c r="A10" s="4"/>
      <c r="B10" s="48"/>
      <c r="C10" s="48"/>
      <c r="D10" s="48"/>
      <c r="E10" s="48"/>
      <c r="F10" s="49" t="s">
        <v>60</v>
      </c>
      <c r="G10" s="48"/>
      <c r="H10" s="34"/>
    </row>
    <row r="11" spans="1:8" x14ac:dyDescent="0.25">
      <c r="A11" s="4"/>
      <c r="B11" s="48"/>
      <c r="C11" s="48"/>
      <c r="D11" s="48"/>
      <c r="E11" s="48"/>
      <c r="F11" s="48"/>
      <c r="G11" s="48"/>
      <c r="H11" s="34"/>
    </row>
    <row r="12" spans="1:8" ht="15.75" customHeight="1" x14ac:dyDescent="0.25">
      <c r="A12" s="4"/>
      <c r="B12" s="33"/>
      <c r="C12" s="33"/>
      <c r="D12" s="33"/>
      <c r="E12" s="33"/>
      <c r="F12" s="47" t="s">
        <v>35</v>
      </c>
      <c r="G12" s="45"/>
      <c r="H12" s="33"/>
    </row>
    <row r="13" spans="1:8" ht="15.75" customHeight="1" x14ac:dyDescent="0.25">
      <c r="A13" s="4"/>
      <c r="B13" s="34"/>
      <c r="C13" s="34"/>
      <c r="D13" s="34"/>
      <c r="E13" s="34"/>
      <c r="F13" s="48" t="s">
        <v>36</v>
      </c>
      <c r="G13" s="46"/>
      <c r="H13" s="34"/>
    </row>
    <row r="14" spans="1:8" ht="15.75" customHeight="1" x14ac:dyDescent="0.25">
      <c r="A14" s="4"/>
      <c r="B14" s="34"/>
      <c r="C14" s="34"/>
      <c r="D14" s="34"/>
      <c r="E14" s="34"/>
      <c r="F14" s="48" t="s">
        <v>37</v>
      </c>
      <c r="G14" s="46"/>
      <c r="H14" s="34"/>
    </row>
    <row r="15" spans="1:8" x14ac:dyDescent="0.25">
      <c r="A15" s="4"/>
      <c r="B15" s="34"/>
      <c r="C15" s="34"/>
      <c r="D15" s="34"/>
      <c r="E15" s="34"/>
      <c r="F15" s="48" t="s">
        <v>61</v>
      </c>
      <c r="G15" s="46"/>
      <c r="H15" s="34"/>
    </row>
    <row r="16" spans="1:8" x14ac:dyDescent="0.25">
      <c r="A16" s="48"/>
      <c r="B16" s="48"/>
      <c r="C16" s="48"/>
      <c r="D16" s="48"/>
      <c r="E16" s="48"/>
      <c r="F16" s="49" t="s">
        <v>58</v>
      </c>
      <c r="G16" s="48"/>
      <c r="H16" s="34"/>
    </row>
    <row r="17" spans="1:11" x14ac:dyDescent="0.25">
      <c r="A17" s="48"/>
      <c r="B17" s="48"/>
      <c r="C17" s="48"/>
      <c r="D17" s="48"/>
      <c r="E17" s="48"/>
      <c r="F17" s="49" t="s">
        <v>62</v>
      </c>
      <c r="G17" s="48"/>
      <c r="H17" s="34"/>
    </row>
    <row r="18" spans="1:11" x14ac:dyDescent="0.25">
      <c r="A18" s="48"/>
      <c r="B18" s="48"/>
      <c r="C18" s="48"/>
      <c r="D18" s="48"/>
      <c r="E18" s="48"/>
      <c r="F18" s="48"/>
      <c r="G18" s="48"/>
      <c r="H18" s="34"/>
    </row>
    <row r="19" spans="1:11" x14ac:dyDescent="0.25">
      <c r="A19" s="48"/>
      <c r="B19" s="48"/>
      <c r="C19" s="48"/>
      <c r="D19" s="48"/>
      <c r="E19" s="48"/>
      <c r="F19" s="48"/>
      <c r="G19" s="48"/>
      <c r="H19" s="34"/>
    </row>
    <row r="20" spans="1:11" ht="36.75" customHeight="1" x14ac:dyDescent="0.25">
      <c r="A20" s="50" t="s">
        <v>53</v>
      </c>
      <c r="B20" s="50"/>
      <c r="C20" s="50"/>
      <c r="D20" s="50"/>
      <c r="E20" s="50"/>
      <c r="F20" s="50"/>
      <c r="G20" s="50"/>
    </row>
    <row r="21" spans="1:11" ht="10.5" customHeight="1" thickBot="1" x14ac:dyDescent="0.3">
      <c r="A21" s="4"/>
      <c r="B21" s="5"/>
    </row>
    <row r="22" spans="1:11" s="19" customFormat="1" ht="315.75" thickBot="1" x14ac:dyDescent="0.3">
      <c r="A22" s="14" t="s">
        <v>0</v>
      </c>
      <c r="B22" s="15" t="s">
        <v>1</v>
      </c>
      <c r="C22" s="16" t="s">
        <v>38</v>
      </c>
      <c r="D22" s="16" t="s">
        <v>38</v>
      </c>
      <c r="E22" s="16" t="s">
        <v>39</v>
      </c>
      <c r="F22" s="16" t="s">
        <v>54</v>
      </c>
      <c r="G22" s="16" t="s">
        <v>39</v>
      </c>
      <c r="I22" s="2" t="s">
        <v>34</v>
      </c>
    </row>
    <row r="23" spans="1:11" x14ac:dyDescent="0.25">
      <c r="A23" s="24">
        <v>1000000</v>
      </c>
      <c r="B23" s="20" t="s">
        <v>2</v>
      </c>
      <c r="C23" s="38">
        <f>SUM(C24+C32+C34+C42)</f>
        <v>402322369</v>
      </c>
      <c r="D23" s="38">
        <f>SUM(D24+D32+D34+D42)</f>
        <v>424373697</v>
      </c>
      <c r="E23" s="38">
        <f>SUM(E24+E32+E34+E42)</f>
        <v>22051328</v>
      </c>
      <c r="F23" s="38">
        <f>SUM(F24+F32+F34+F42)</f>
        <v>425221071</v>
      </c>
      <c r="G23" s="38">
        <f>SUM(G24+G32+G34+G42)</f>
        <v>847374</v>
      </c>
      <c r="H23" s="6"/>
      <c r="I23" s="31">
        <v>1319757222</v>
      </c>
      <c r="K23" s="3" t="e">
        <f>#REF!-I23</f>
        <v>#REF!</v>
      </c>
    </row>
    <row r="24" spans="1:11" x14ac:dyDescent="0.25">
      <c r="A24" s="23">
        <v>1010000</v>
      </c>
      <c r="B24" s="9" t="s">
        <v>3</v>
      </c>
      <c r="C24" s="39">
        <f t="shared" ref="C24:D24" si="0">SUM(C25:C30)</f>
        <v>355749868</v>
      </c>
      <c r="D24" s="39">
        <f t="shared" si="0"/>
        <v>377801196</v>
      </c>
      <c r="E24" s="39">
        <f>D24-C24</f>
        <v>22051328</v>
      </c>
      <c r="F24" s="39">
        <f t="shared" ref="F24" si="1">SUM(F25:F30)</f>
        <v>377801196</v>
      </c>
      <c r="G24" s="39">
        <f>F24-D24</f>
        <v>0</v>
      </c>
      <c r="H24" s="6"/>
      <c r="I24" s="29">
        <v>1092759502</v>
      </c>
      <c r="K24" s="3" t="e">
        <f>#REF!-I24</f>
        <v>#REF!</v>
      </c>
    </row>
    <row r="25" spans="1:11" x14ac:dyDescent="0.25">
      <c r="A25" s="23">
        <v>1010100</v>
      </c>
      <c r="B25" s="8" t="s">
        <v>4</v>
      </c>
      <c r="C25" s="39"/>
      <c r="D25" s="39"/>
      <c r="E25" s="39">
        <f t="shared" ref="E25:E75" si="2">D25-C25</f>
        <v>0</v>
      </c>
      <c r="F25" s="39"/>
      <c r="G25" s="39">
        <f t="shared" ref="G25:G53" si="3">F25-D25</f>
        <v>0</v>
      </c>
      <c r="H25" s="6"/>
      <c r="I25" s="29">
        <v>0</v>
      </c>
      <c r="K25" s="3" t="e">
        <f>#REF!-I25</f>
        <v>#REF!</v>
      </c>
    </row>
    <row r="26" spans="1:11" x14ac:dyDescent="0.25">
      <c r="A26" s="23">
        <v>1010200</v>
      </c>
      <c r="B26" s="8" t="s">
        <v>5</v>
      </c>
      <c r="C26" s="39">
        <f>155741879-1244036-6235040</f>
        <v>148262803</v>
      </c>
      <c r="D26" s="39">
        <f>155741879-1244036-6235040</f>
        <v>148262803</v>
      </c>
      <c r="E26" s="39">
        <f t="shared" si="2"/>
        <v>0</v>
      </c>
      <c r="F26" s="39">
        <f>155741879-1244036-6235040</f>
        <v>148262803</v>
      </c>
      <c r="G26" s="39">
        <f t="shared" si="3"/>
        <v>0</v>
      </c>
      <c r="H26" s="6"/>
      <c r="I26" s="29">
        <v>500038055</v>
      </c>
      <c r="K26" s="3" t="e">
        <f>#REF!-I26</f>
        <v>#REF!</v>
      </c>
    </row>
    <row r="27" spans="1:11" ht="31.5" x14ac:dyDescent="0.25">
      <c r="A27" s="23">
        <v>1010500</v>
      </c>
      <c r="B27" s="10" t="s">
        <v>6</v>
      </c>
      <c r="C27" s="39">
        <f>2267552+1714052</f>
        <v>3981604</v>
      </c>
      <c r="D27" s="39">
        <f>2267552+1714052</f>
        <v>3981604</v>
      </c>
      <c r="E27" s="39">
        <f t="shared" si="2"/>
        <v>0</v>
      </c>
      <c r="F27" s="39">
        <f>2267552+1714052</f>
        <v>3981604</v>
      </c>
      <c r="G27" s="39">
        <f t="shared" si="3"/>
        <v>0</v>
      </c>
      <c r="H27" s="6"/>
      <c r="I27" s="29">
        <v>11963940</v>
      </c>
      <c r="K27" s="3" t="e">
        <f>#REF!-I27</f>
        <v>#REF!</v>
      </c>
    </row>
    <row r="28" spans="1:11" ht="31.5" x14ac:dyDescent="0.25">
      <c r="A28" s="23">
        <v>1010600</v>
      </c>
      <c r="B28" s="8" t="s">
        <v>7</v>
      </c>
      <c r="C28" s="39">
        <v>22861290</v>
      </c>
      <c r="D28" s="39">
        <v>22415469</v>
      </c>
      <c r="E28" s="39">
        <f t="shared" si="2"/>
        <v>-445821</v>
      </c>
      <c r="F28" s="39">
        <v>18307068</v>
      </c>
      <c r="G28" s="39">
        <f t="shared" si="3"/>
        <v>-4108401</v>
      </c>
      <c r="H28" s="6"/>
      <c r="I28" s="29">
        <v>38104105</v>
      </c>
      <c r="K28" s="3" t="e">
        <f>#REF!-I28</f>
        <v>#REF!</v>
      </c>
    </row>
    <row r="29" spans="1:11" ht="31.5" x14ac:dyDescent="0.25">
      <c r="A29" s="23">
        <v>1010601</v>
      </c>
      <c r="B29" s="8" t="s">
        <v>8</v>
      </c>
      <c r="C29" s="39">
        <v>32381367</v>
      </c>
      <c r="D29" s="39">
        <v>29170077</v>
      </c>
      <c r="E29" s="39">
        <f t="shared" si="2"/>
        <v>-3211290</v>
      </c>
      <c r="F29" s="39">
        <v>33278478</v>
      </c>
      <c r="G29" s="39">
        <f t="shared" si="3"/>
        <v>4108401</v>
      </c>
      <c r="H29" s="6"/>
      <c r="I29" s="29">
        <v>77480638</v>
      </c>
      <c r="K29" s="3" t="e">
        <f>#REF!-I29</f>
        <v>#REF!</v>
      </c>
    </row>
    <row r="30" spans="1:11" x14ac:dyDescent="0.25">
      <c r="A30" s="23">
        <v>1010700</v>
      </c>
      <c r="B30" s="8" t="s">
        <v>9</v>
      </c>
      <c r="C30" s="39">
        <f>155741880-1244036-6235040</f>
        <v>148262804</v>
      </c>
      <c r="D30" s="39">
        <v>173971243</v>
      </c>
      <c r="E30" s="39">
        <f t="shared" si="2"/>
        <v>25708439</v>
      </c>
      <c r="F30" s="39">
        <v>173971243</v>
      </c>
      <c r="G30" s="39">
        <f t="shared" si="3"/>
        <v>0</v>
      </c>
      <c r="H30" s="6"/>
      <c r="I30" s="29">
        <v>465172764</v>
      </c>
      <c r="K30" s="3" t="e">
        <f>#REF!-I30</f>
        <v>#REF!</v>
      </c>
    </row>
    <row r="31" spans="1:11" x14ac:dyDescent="0.25">
      <c r="A31" s="25"/>
      <c r="B31" s="8"/>
      <c r="C31" s="39"/>
      <c r="D31" s="39"/>
      <c r="E31" s="39">
        <f t="shared" si="2"/>
        <v>0</v>
      </c>
      <c r="F31" s="39"/>
      <c r="G31" s="39">
        <f t="shared" si="3"/>
        <v>0</v>
      </c>
      <c r="H31" s="6"/>
      <c r="I31" s="29"/>
      <c r="K31" s="3" t="e">
        <f>#REF!-I31</f>
        <v>#REF!</v>
      </c>
    </row>
    <row r="32" spans="1:11" x14ac:dyDescent="0.25">
      <c r="A32" s="23">
        <v>1040000</v>
      </c>
      <c r="B32" s="8" t="s">
        <v>10</v>
      </c>
      <c r="C32" s="39">
        <v>3924205</v>
      </c>
      <c r="D32" s="39">
        <v>3924205</v>
      </c>
      <c r="E32" s="39">
        <f t="shared" si="2"/>
        <v>0</v>
      </c>
      <c r="F32" s="39">
        <v>3924205</v>
      </c>
      <c r="G32" s="39">
        <f t="shared" si="3"/>
        <v>0</v>
      </c>
      <c r="H32" s="6"/>
      <c r="I32" s="29">
        <v>14546982</v>
      </c>
      <c r="K32" s="3" t="e">
        <f>#REF!-I32</f>
        <v>#REF!</v>
      </c>
    </row>
    <row r="33" spans="1:11" x14ac:dyDescent="0.25">
      <c r="A33" s="25"/>
      <c r="B33" s="11"/>
      <c r="C33" s="39"/>
      <c r="D33" s="39"/>
      <c r="E33" s="39">
        <f t="shared" si="2"/>
        <v>0</v>
      </c>
      <c r="F33" s="39"/>
      <c r="G33" s="39">
        <f t="shared" si="3"/>
        <v>0</v>
      </c>
      <c r="H33" s="6"/>
      <c r="I33" s="29"/>
      <c r="K33" s="3" t="e">
        <f>#REF!-I33</f>
        <v>#REF!</v>
      </c>
    </row>
    <row r="34" spans="1:11" ht="18" customHeight="1" x14ac:dyDescent="0.25">
      <c r="A34" s="23">
        <v>1050000</v>
      </c>
      <c r="B34" s="8" t="s">
        <v>11</v>
      </c>
      <c r="C34" s="39">
        <v>11594328</v>
      </c>
      <c r="D34" s="39">
        <v>11594328</v>
      </c>
      <c r="E34" s="39">
        <f t="shared" si="2"/>
        <v>0</v>
      </c>
      <c r="F34" s="39">
        <v>11594328</v>
      </c>
      <c r="G34" s="39">
        <f t="shared" si="3"/>
        <v>0</v>
      </c>
      <c r="H34" s="6"/>
      <c r="I34" s="29">
        <v>115125080</v>
      </c>
      <c r="K34" s="3" t="e">
        <f>#REF!-I34</f>
        <v>#REF!</v>
      </c>
    </row>
    <row r="35" spans="1:11" x14ac:dyDescent="0.25">
      <c r="A35" s="23">
        <v>1050100</v>
      </c>
      <c r="B35" s="8" t="s">
        <v>12</v>
      </c>
      <c r="C35" s="39">
        <f t="shared" ref="C35:D35" si="4">SUM(C36:C38)</f>
        <v>11339611</v>
      </c>
      <c r="D35" s="39">
        <f t="shared" si="4"/>
        <v>11339611</v>
      </c>
      <c r="E35" s="39">
        <f t="shared" si="2"/>
        <v>0</v>
      </c>
      <c r="F35" s="39">
        <f t="shared" ref="F35" si="5">SUM(F36:F38)</f>
        <v>11339611</v>
      </c>
      <c r="G35" s="39">
        <f t="shared" si="3"/>
        <v>0</v>
      </c>
      <c r="H35" s="6"/>
      <c r="I35" s="29">
        <v>114574827</v>
      </c>
      <c r="K35" s="3" t="e">
        <f>#REF!-I35</f>
        <v>#REF!</v>
      </c>
    </row>
    <row r="36" spans="1:11" x14ac:dyDescent="0.25">
      <c r="A36" s="25">
        <v>1050101</v>
      </c>
      <c r="B36" s="11" t="s">
        <v>13</v>
      </c>
      <c r="C36" s="40">
        <v>540934</v>
      </c>
      <c r="D36" s="40">
        <v>540934</v>
      </c>
      <c r="E36" s="39">
        <f t="shared" si="2"/>
        <v>0</v>
      </c>
      <c r="F36" s="40">
        <v>540934</v>
      </c>
      <c r="G36" s="40">
        <f t="shared" si="3"/>
        <v>0</v>
      </c>
      <c r="H36" s="6"/>
      <c r="I36" s="30">
        <v>71053539</v>
      </c>
      <c r="K36" s="3" t="e">
        <f>#REF!-I36</f>
        <v>#REF!</v>
      </c>
    </row>
    <row r="37" spans="1:11" x14ac:dyDescent="0.25">
      <c r="A37" s="25">
        <v>1050102</v>
      </c>
      <c r="B37" s="11" t="s">
        <v>14</v>
      </c>
      <c r="C37" s="40">
        <v>10723134</v>
      </c>
      <c r="D37" s="40">
        <v>10723134</v>
      </c>
      <c r="E37" s="39">
        <f t="shared" si="2"/>
        <v>0</v>
      </c>
      <c r="F37" s="40">
        <v>10723134</v>
      </c>
      <c r="G37" s="40">
        <f t="shared" si="3"/>
        <v>0</v>
      </c>
      <c r="H37" s="6"/>
      <c r="I37" s="30">
        <v>40202339</v>
      </c>
      <c r="K37" s="3" t="e">
        <f>#REF!-I37</f>
        <v>#REF!</v>
      </c>
    </row>
    <row r="38" spans="1:11" x14ac:dyDescent="0.25">
      <c r="A38" s="25">
        <v>1050103</v>
      </c>
      <c r="B38" s="11" t="s">
        <v>15</v>
      </c>
      <c r="C38" s="40">
        <v>75543</v>
      </c>
      <c r="D38" s="40">
        <v>75543</v>
      </c>
      <c r="E38" s="39">
        <f t="shared" si="2"/>
        <v>0</v>
      </c>
      <c r="F38" s="40">
        <v>75543</v>
      </c>
      <c r="G38" s="40">
        <f t="shared" si="3"/>
        <v>0</v>
      </c>
      <c r="H38" s="6"/>
      <c r="I38" s="30">
        <v>3318949</v>
      </c>
      <c r="K38" s="3" t="e">
        <f>#REF!-I38</f>
        <v>#REF!</v>
      </c>
    </row>
    <row r="39" spans="1:11" x14ac:dyDescent="0.25">
      <c r="A39" s="23">
        <v>1051100</v>
      </c>
      <c r="B39" s="8" t="s">
        <v>16</v>
      </c>
      <c r="C39" s="39"/>
      <c r="D39" s="39"/>
      <c r="E39" s="39">
        <f t="shared" si="2"/>
        <v>0</v>
      </c>
      <c r="F39" s="39"/>
      <c r="G39" s="40">
        <f t="shared" si="3"/>
        <v>0</v>
      </c>
      <c r="H39" s="6"/>
      <c r="I39" s="29">
        <v>0</v>
      </c>
      <c r="K39" s="3" t="e">
        <f>#REF!-I39</f>
        <v>#REF!</v>
      </c>
    </row>
    <row r="40" spans="1:11" x14ac:dyDescent="0.25">
      <c r="A40" s="25"/>
      <c r="B40" s="11"/>
      <c r="C40" s="40"/>
      <c r="D40" s="40"/>
      <c r="E40" s="39">
        <f t="shared" si="2"/>
        <v>0</v>
      </c>
      <c r="F40" s="40"/>
      <c r="G40" s="40">
        <f t="shared" si="3"/>
        <v>0</v>
      </c>
      <c r="H40" s="6"/>
      <c r="I40" s="30"/>
      <c r="K40" s="3" t="e">
        <f>#REF!-I40</f>
        <v>#REF!</v>
      </c>
    </row>
    <row r="41" spans="1:11" x14ac:dyDescent="0.25">
      <c r="A41" s="23">
        <v>1400000</v>
      </c>
      <c r="B41" s="8" t="s">
        <v>17</v>
      </c>
      <c r="C41" s="39">
        <f>SUM(C43:C53)</f>
        <v>31053968</v>
      </c>
      <c r="D41" s="39">
        <f>SUM(D43:D53)</f>
        <v>31053968</v>
      </c>
      <c r="E41" s="39">
        <f t="shared" si="2"/>
        <v>0</v>
      </c>
      <c r="F41" s="39">
        <v>31901342</v>
      </c>
      <c r="G41" s="39">
        <f t="shared" si="3"/>
        <v>847374</v>
      </c>
      <c r="H41" s="6"/>
      <c r="I41" s="29">
        <v>97325658</v>
      </c>
      <c r="K41" s="3" t="e">
        <f>#REF!-I41</f>
        <v>#REF!</v>
      </c>
    </row>
    <row r="42" spans="1:11" s="7" customFormat="1" x14ac:dyDescent="0.25">
      <c r="A42" s="26">
        <v>1400400</v>
      </c>
      <c r="B42" s="12" t="s">
        <v>18</v>
      </c>
      <c r="C42" s="40">
        <f>31618588-564620</f>
        <v>31053968</v>
      </c>
      <c r="D42" s="40">
        <f>31618588-564620</f>
        <v>31053968</v>
      </c>
      <c r="E42" s="39">
        <f t="shared" si="2"/>
        <v>0</v>
      </c>
      <c r="F42" s="40">
        <v>31901342</v>
      </c>
      <c r="G42" s="40">
        <f t="shared" si="3"/>
        <v>847374</v>
      </c>
      <c r="I42" s="30">
        <v>97325658</v>
      </c>
      <c r="K42" s="3" t="e">
        <f>#REF!-I42</f>
        <v>#REF!</v>
      </c>
    </row>
    <row r="43" spans="1:11" s="7" customFormat="1" ht="31.5" x14ac:dyDescent="0.25">
      <c r="A43" s="35">
        <v>1400401</v>
      </c>
      <c r="B43" s="36" t="s">
        <v>40</v>
      </c>
      <c r="C43" s="40">
        <v>4863300</v>
      </c>
      <c r="D43" s="40">
        <v>4863300</v>
      </c>
      <c r="E43" s="30"/>
      <c r="F43" s="40">
        <v>4863300</v>
      </c>
      <c r="G43" s="40">
        <f t="shared" si="3"/>
        <v>0</v>
      </c>
      <c r="I43" s="3"/>
    </row>
    <row r="44" spans="1:11" s="7" customFormat="1" x14ac:dyDescent="0.25">
      <c r="A44" s="35">
        <v>1400402</v>
      </c>
      <c r="B44" s="36" t="s">
        <v>41</v>
      </c>
      <c r="C44" s="40">
        <v>298932</v>
      </c>
      <c r="D44" s="40">
        <v>298932</v>
      </c>
      <c r="E44" s="30"/>
      <c r="F44" s="40">
        <v>298932</v>
      </c>
      <c r="G44" s="40">
        <f t="shared" si="3"/>
        <v>0</v>
      </c>
      <c r="I44" s="3"/>
    </row>
    <row r="45" spans="1:11" s="7" customFormat="1" x14ac:dyDescent="0.25">
      <c r="A45" s="35">
        <v>1400404</v>
      </c>
      <c r="B45" s="36" t="s">
        <v>42</v>
      </c>
      <c r="C45" s="40">
        <v>5463899</v>
      </c>
      <c r="D45" s="40">
        <v>5463899</v>
      </c>
      <c r="E45" s="30"/>
      <c r="F45" s="40">
        <v>5463899</v>
      </c>
      <c r="G45" s="40">
        <f t="shared" si="3"/>
        <v>0</v>
      </c>
      <c r="I45" s="3"/>
    </row>
    <row r="46" spans="1:11" s="7" customFormat="1" ht="31.5" hidden="1" x14ac:dyDescent="0.25">
      <c r="A46" s="35">
        <v>1400405</v>
      </c>
      <c r="B46" s="36" t="s">
        <v>43</v>
      </c>
      <c r="C46" s="37" t="s">
        <v>44</v>
      </c>
      <c r="D46" s="37" t="s">
        <v>44</v>
      </c>
      <c r="E46" s="30"/>
      <c r="F46" s="37" t="s">
        <v>44</v>
      </c>
      <c r="G46" s="40" t="e">
        <f t="shared" si="3"/>
        <v>#VALUE!</v>
      </c>
      <c r="I46" s="3"/>
    </row>
    <row r="47" spans="1:11" s="7" customFormat="1" ht="31.5" hidden="1" x14ac:dyDescent="0.25">
      <c r="A47" s="35">
        <v>1400406</v>
      </c>
      <c r="B47" s="36" t="s">
        <v>45</v>
      </c>
      <c r="C47" s="37" t="s">
        <v>44</v>
      </c>
      <c r="D47" s="37" t="s">
        <v>44</v>
      </c>
      <c r="E47" s="30"/>
      <c r="F47" s="37" t="s">
        <v>44</v>
      </c>
      <c r="G47" s="40" t="e">
        <f t="shared" si="3"/>
        <v>#VALUE!</v>
      </c>
      <c r="I47" s="3"/>
    </row>
    <row r="48" spans="1:11" s="7" customFormat="1" ht="31.5" hidden="1" x14ac:dyDescent="0.25">
      <c r="A48" s="35">
        <v>1404407</v>
      </c>
      <c r="B48" s="36" t="s">
        <v>46</v>
      </c>
      <c r="C48" s="37" t="s">
        <v>44</v>
      </c>
      <c r="D48" s="37" t="s">
        <v>44</v>
      </c>
      <c r="E48" s="30"/>
      <c r="F48" s="37" t="s">
        <v>44</v>
      </c>
      <c r="G48" s="40" t="e">
        <f t="shared" si="3"/>
        <v>#VALUE!</v>
      </c>
      <c r="I48" s="3"/>
    </row>
    <row r="49" spans="1:11" s="7" customFormat="1" ht="31.5" hidden="1" x14ac:dyDescent="0.25">
      <c r="A49" s="35">
        <v>1404408</v>
      </c>
      <c r="B49" s="36" t="s">
        <v>47</v>
      </c>
      <c r="C49" s="37" t="s">
        <v>44</v>
      </c>
      <c r="D49" s="37" t="s">
        <v>44</v>
      </c>
      <c r="E49" s="30"/>
      <c r="F49" s="37" t="s">
        <v>44</v>
      </c>
      <c r="G49" s="40" t="e">
        <f t="shared" si="3"/>
        <v>#VALUE!</v>
      </c>
      <c r="I49" s="3"/>
    </row>
    <row r="50" spans="1:11" s="7" customFormat="1" ht="31.5" x14ac:dyDescent="0.25">
      <c r="A50" s="35">
        <v>1404409</v>
      </c>
      <c r="B50" s="36" t="s">
        <v>48</v>
      </c>
      <c r="C50" s="40">
        <v>19240474</v>
      </c>
      <c r="D50" s="40">
        <v>19240474</v>
      </c>
      <c r="E50" s="30"/>
      <c r="F50" s="40">
        <f>19240474+847374</f>
        <v>20087848</v>
      </c>
      <c r="G50" s="40">
        <f t="shared" si="3"/>
        <v>847374</v>
      </c>
      <c r="I50" s="3"/>
    </row>
    <row r="51" spans="1:11" s="7" customFormat="1" x14ac:dyDescent="0.25">
      <c r="A51" s="35">
        <v>1404411</v>
      </c>
      <c r="B51" s="36" t="s">
        <v>49</v>
      </c>
      <c r="C51" s="40">
        <v>774020</v>
      </c>
      <c r="D51" s="40">
        <v>774020</v>
      </c>
      <c r="E51" s="30"/>
      <c r="F51" s="40">
        <v>774020</v>
      </c>
      <c r="G51" s="40">
        <f t="shared" si="3"/>
        <v>0</v>
      </c>
      <c r="I51" s="3"/>
    </row>
    <row r="52" spans="1:11" s="7" customFormat="1" x14ac:dyDescent="0.25">
      <c r="A52" s="35">
        <v>1404413</v>
      </c>
      <c r="B52" s="36" t="s">
        <v>50</v>
      </c>
      <c r="C52" s="40">
        <v>385565</v>
      </c>
      <c r="D52" s="40">
        <v>385565</v>
      </c>
      <c r="E52" s="30"/>
      <c r="F52" s="40">
        <v>385565</v>
      </c>
      <c r="G52" s="40">
        <f t="shared" si="3"/>
        <v>0</v>
      </c>
      <c r="I52" s="3"/>
    </row>
    <row r="53" spans="1:11" s="7" customFormat="1" x14ac:dyDescent="0.25">
      <c r="A53" s="35">
        <v>1404414</v>
      </c>
      <c r="B53" s="36" t="s">
        <v>51</v>
      </c>
      <c r="C53" s="40">
        <v>27778</v>
      </c>
      <c r="D53" s="40">
        <v>27778</v>
      </c>
      <c r="E53" s="30"/>
      <c r="F53" s="40">
        <v>27778</v>
      </c>
      <c r="G53" s="40">
        <f t="shared" si="3"/>
        <v>0</v>
      </c>
      <c r="I53" s="3"/>
    </row>
    <row r="54" spans="1:11" s="7" customFormat="1" hidden="1" x14ac:dyDescent="0.25">
      <c r="A54" s="35">
        <v>1404415</v>
      </c>
      <c r="B54" s="36" t="s">
        <v>52</v>
      </c>
      <c r="C54" s="37" t="s">
        <v>44</v>
      </c>
      <c r="D54" s="41"/>
      <c r="E54" s="30"/>
      <c r="F54" s="41"/>
      <c r="G54" s="41"/>
      <c r="I54" s="3"/>
    </row>
    <row r="55" spans="1:11" hidden="1" x14ac:dyDescent="0.25">
      <c r="A55" s="25"/>
      <c r="B55" s="11"/>
      <c r="C55" s="40"/>
      <c r="D55" s="40"/>
      <c r="E55" s="39">
        <f t="shared" si="2"/>
        <v>0</v>
      </c>
      <c r="F55" s="40"/>
      <c r="G55" s="40"/>
      <c r="H55" s="6"/>
      <c r="I55" s="29"/>
      <c r="K55" s="3" t="e">
        <f>#REF!-I55</f>
        <v>#REF!</v>
      </c>
    </row>
    <row r="56" spans="1:11" x14ac:dyDescent="0.25">
      <c r="A56" s="27">
        <v>2000000</v>
      </c>
      <c r="B56" s="21" t="s">
        <v>19</v>
      </c>
      <c r="C56" s="42">
        <f>SUM(C57+C64+C67+C69)</f>
        <v>6511545</v>
      </c>
      <c r="D56" s="42">
        <f>SUM(D57+D64+D67+D69)</f>
        <v>6511545</v>
      </c>
      <c r="E56" s="42">
        <f>SUM(E57+E64+E67+E69)</f>
        <v>0</v>
      </c>
      <c r="F56" s="42">
        <f>SUM(F57+F64+F67+F69)</f>
        <v>8155649</v>
      </c>
      <c r="G56" s="42">
        <f>SUM(G57+G64+G67+G69)</f>
        <v>1644104</v>
      </c>
      <c r="H56" s="6"/>
      <c r="I56" s="31">
        <v>28100004</v>
      </c>
      <c r="K56" s="3" t="e">
        <f>#REF!-I56</f>
        <v>#REF!</v>
      </c>
    </row>
    <row r="57" spans="1:11" ht="31.5" x14ac:dyDescent="0.25">
      <c r="A57" s="23">
        <v>2010000</v>
      </c>
      <c r="B57" s="8" t="s">
        <v>20</v>
      </c>
      <c r="C57" s="39">
        <v>3392078</v>
      </c>
      <c r="D57" s="39">
        <v>3392078</v>
      </c>
      <c r="E57" s="39">
        <f t="shared" si="2"/>
        <v>0</v>
      </c>
      <c r="F57" s="39">
        <v>3392078</v>
      </c>
      <c r="G57" s="39">
        <f>F57-D57</f>
        <v>0</v>
      </c>
      <c r="H57" s="6"/>
      <c r="I57" s="29">
        <v>17846776</v>
      </c>
      <c r="K57" s="3" t="e">
        <f>#REF!-I57</f>
        <v>#REF!</v>
      </c>
    </row>
    <row r="58" spans="1:11" x14ac:dyDescent="0.25">
      <c r="A58" s="23">
        <v>2010200</v>
      </c>
      <c r="B58" s="8" t="s">
        <v>21</v>
      </c>
      <c r="C58" s="39">
        <v>2529644</v>
      </c>
      <c r="D58" s="39">
        <v>2529644</v>
      </c>
      <c r="E58" s="39">
        <f t="shared" si="2"/>
        <v>0</v>
      </c>
      <c r="F58" s="39">
        <v>2529644</v>
      </c>
      <c r="G58" s="39">
        <f t="shared" ref="G58:G69" si="6">F58-D58</f>
        <v>0</v>
      </c>
      <c r="H58" s="6"/>
      <c r="I58" s="29">
        <v>6532895</v>
      </c>
      <c r="K58" s="3" t="e">
        <f>#REF!-I58</f>
        <v>#REF!</v>
      </c>
    </row>
    <row r="59" spans="1:11" x14ac:dyDescent="0.25">
      <c r="A59" s="23">
        <v>2010300</v>
      </c>
      <c r="B59" s="8" t="s">
        <v>22</v>
      </c>
      <c r="C59" s="39">
        <v>65626</v>
      </c>
      <c r="D59" s="39">
        <v>65626</v>
      </c>
      <c r="E59" s="39">
        <f t="shared" si="2"/>
        <v>0</v>
      </c>
      <c r="F59" s="39">
        <v>65626</v>
      </c>
      <c r="G59" s="39">
        <f t="shared" si="6"/>
        <v>0</v>
      </c>
      <c r="H59" s="6"/>
      <c r="I59" s="29">
        <v>65626</v>
      </c>
      <c r="K59" s="3" t="e">
        <f>#REF!-I59</f>
        <v>#REF!</v>
      </c>
    </row>
    <row r="60" spans="1:11" x14ac:dyDescent="0.25">
      <c r="A60" s="23">
        <v>2010400</v>
      </c>
      <c r="B60" s="8" t="s">
        <v>23</v>
      </c>
      <c r="C60" s="39">
        <v>550000</v>
      </c>
      <c r="D60" s="39">
        <v>550000</v>
      </c>
      <c r="E60" s="39">
        <f t="shared" si="2"/>
        <v>0</v>
      </c>
      <c r="F60" s="39">
        <v>550000</v>
      </c>
      <c r="G60" s="39">
        <f t="shared" si="6"/>
        <v>0</v>
      </c>
      <c r="H60" s="6"/>
      <c r="I60" s="29">
        <v>10121109</v>
      </c>
      <c r="K60" s="3" t="e">
        <f>#REF!-I60</f>
        <v>#REF!</v>
      </c>
    </row>
    <row r="61" spans="1:11" x14ac:dyDescent="0.25">
      <c r="A61" s="23">
        <v>2010500</v>
      </c>
      <c r="B61" s="8" t="s">
        <v>24</v>
      </c>
      <c r="C61" s="39">
        <v>14800</v>
      </c>
      <c r="D61" s="39">
        <v>14800</v>
      </c>
      <c r="E61" s="39">
        <f t="shared" si="2"/>
        <v>0</v>
      </c>
      <c r="F61" s="39">
        <v>14800</v>
      </c>
      <c r="G61" s="39">
        <f t="shared" si="6"/>
        <v>0</v>
      </c>
      <c r="H61" s="6"/>
      <c r="I61" s="29">
        <v>137949</v>
      </c>
      <c r="K61" s="3" t="e">
        <f>#REF!-I61</f>
        <v>#REF!</v>
      </c>
    </row>
    <row r="62" spans="1:11" x14ac:dyDescent="0.25">
      <c r="A62" s="23">
        <v>2010900</v>
      </c>
      <c r="B62" s="8" t="s">
        <v>25</v>
      </c>
      <c r="C62" s="39">
        <v>232008</v>
      </c>
      <c r="D62" s="39">
        <v>232008</v>
      </c>
      <c r="E62" s="39">
        <f t="shared" si="2"/>
        <v>0</v>
      </c>
      <c r="F62" s="39">
        <v>232008</v>
      </c>
      <c r="G62" s="39">
        <f t="shared" si="6"/>
        <v>0</v>
      </c>
      <c r="H62" s="6"/>
      <c r="I62" s="29">
        <v>988186</v>
      </c>
      <c r="K62" s="3" t="e">
        <f>#REF!-I62</f>
        <v>#REF!</v>
      </c>
    </row>
    <row r="63" spans="1:11" x14ac:dyDescent="0.25">
      <c r="A63" s="23"/>
      <c r="B63" s="8"/>
      <c r="C63" s="39"/>
      <c r="D63" s="39"/>
      <c r="E63" s="39">
        <f t="shared" si="2"/>
        <v>0</v>
      </c>
      <c r="F63" s="39"/>
      <c r="G63" s="39">
        <f t="shared" si="6"/>
        <v>0</v>
      </c>
      <c r="H63" s="6"/>
      <c r="I63" s="29"/>
      <c r="K63" s="3" t="e">
        <f>#REF!-I63</f>
        <v>#REF!</v>
      </c>
    </row>
    <row r="64" spans="1:11" ht="31.5" x14ac:dyDescent="0.25">
      <c r="A64" s="23">
        <v>2020000</v>
      </c>
      <c r="B64" s="8" t="s">
        <v>26</v>
      </c>
      <c r="C64" s="39">
        <v>671073</v>
      </c>
      <c r="D64" s="39">
        <v>671073</v>
      </c>
      <c r="E64" s="39">
        <f t="shared" si="2"/>
        <v>0</v>
      </c>
      <c r="F64" s="39">
        <v>2315177</v>
      </c>
      <c r="G64" s="39">
        <f t="shared" si="6"/>
        <v>1644104</v>
      </c>
      <c r="H64" s="6"/>
      <c r="I64" s="29">
        <v>3290251</v>
      </c>
      <c r="K64" s="3" t="e">
        <f>#REF!-I64</f>
        <v>#REF!</v>
      </c>
    </row>
    <row r="65" spans="1:11" x14ac:dyDescent="0.25">
      <c r="A65" s="25">
        <v>2020100</v>
      </c>
      <c r="B65" s="13" t="s">
        <v>27</v>
      </c>
      <c r="C65" s="40">
        <v>500000</v>
      </c>
      <c r="D65" s="40">
        <v>500000</v>
      </c>
      <c r="E65" s="39">
        <f t="shared" si="2"/>
        <v>0</v>
      </c>
      <c r="F65" s="40">
        <v>2144104</v>
      </c>
      <c r="G65" s="40">
        <f t="shared" si="6"/>
        <v>1644104</v>
      </c>
      <c r="H65" s="6"/>
      <c r="I65" s="30">
        <v>2797252</v>
      </c>
      <c r="K65" s="3" t="e">
        <f>#REF!-I65</f>
        <v>#REF!</v>
      </c>
    </row>
    <row r="66" spans="1:11" x14ac:dyDescent="0.25">
      <c r="A66" s="25"/>
      <c r="B66" s="11"/>
      <c r="C66" s="40"/>
      <c r="D66" s="40"/>
      <c r="E66" s="39">
        <f t="shared" si="2"/>
        <v>0</v>
      </c>
      <c r="F66" s="40"/>
      <c r="G66" s="39">
        <f t="shared" si="6"/>
        <v>0</v>
      </c>
      <c r="H66" s="6"/>
      <c r="I66" s="29"/>
      <c r="K66" s="3" t="e">
        <f>#REF!-I66</f>
        <v>#REF!</v>
      </c>
    </row>
    <row r="67" spans="1:11" x14ac:dyDescent="0.25">
      <c r="A67" s="23">
        <v>2060000</v>
      </c>
      <c r="B67" s="8" t="s">
        <v>28</v>
      </c>
      <c r="C67" s="39">
        <v>297017</v>
      </c>
      <c r="D67" s="39">
        <v>297017</v>
      </c>
      <c r="E67" s="39">
        <f t="shared" si="2"/>
        <v>0</v>
      </c>
      <c r="F67" s="39">
        <v>297017</v>
      </c>
      <c r="G67" s="39">
        <f t="shared" si="6"/>
        <v>0</v>
      </c>
      <c r="H67" s="6"/>
      <c r="I67" s="29">
        <v>411904</v>
      </c>
      <c r="K67" s="3" t="e">
        <f>#REF!-I67</f>
        <v>#REF!</v>
      </c>
    </row>
    <row r="68" spans="1:11" x14ac:dyDescent="0.25">
      <c r="A68" s="25"/>
      <c r="B68" s="11"/>
      <c r="C68" s="39"/>
      <c r="D68" s="39"/>
      <c r="E68" s="39">
        <f t="shared" si="2"/>
        <v>0</v>
      </c>
      <c r="F68" s="39"/>
      <c r="G68" s="39">
        <f t="shared" si="6"/>
        <v>0</v>
      </c>
      <c r="H68" s="6"/>
      <c r="I68" s="29"/>
      <c r="K68" s="3" t="e">
        <f>#REF!-I68</f>
        <v>#REF!</v>
      </c>
    </row>
    <row r="69" spans="1:11" x14ac:dyDescent="0.25">
      <c r="A69" s="23">
        <v>2070000</v>
      </c>
      <c r="B69" s="8" t="s">
        <v>29</v>
      </c>
      <c r="C69" s="39">
        <v>2151377</v>
      </c>
      <c r="D69" s="39">
        <v>2151377</v>
      </c>
      <c r="E69" s="39">
        <f t="shared" si="2"/>
        <v>0</v>
      </c>
      <c r="F69" s="39">
        <v>2151377</v>
      </c>
      <c r="G69" s="39">
        <f t="shared" si="6"/>
        <v>0</v>
      </c>
      <c r="H69" s="6"/>
      <c r="I69" s="29">
        <v>6551073</v>
      </c>
      <c r="K69" s="3" t="e">
        <f>#REF!-I69</f>
        <v>#REF!</v>
      </c>
    </row>
    <row r="70" spans="1:11" x14ac:dyDescent="0.25">
      <c r="A70" s="25"/>
      <c r="B70" s="11"/>
      <c r="C70" s="39"/>
      <c r="D70" s="39"/>
      <c r="E70" s="39">
        <f t="shared" si="2"/>
        <v>0</v>
      </c>
      <c r="F70" s="39"/>
      <c r="G70" s="39"/>
      <c r="H70" s="6"/>
      <c r="I70" s="29"/>
      <c r="K70" s="3" t="e">
        <f>#REF!-I70</f>
        <v>#REF!</v>
      </c>
    </row>
    <row r="71" spans="1:11" x14ac:dyDescent="0.25">
      <c r="A71" s="27">
        <v>4000000</v>
      </c>
      <c r="B71" s="21" t="s">
        <v>30</v>
      </c>
      <c r="C71" s="42">
        <f t="shared" ref="C71:G71" si="7">SUM(C72)</f>
        <v>5317184</v>
      </c>
      <c r="D71" s="42">
        <f t="shared" si="7"/>
        <v>5317184</v>
      </c>
      <c r="E71" s="42">
        <f t="shared" si="7"/>
        <v>0</v>
      </c>
      <c r="F71" s="42">
        <f t="shared" si="7"/>
        <v>5317184</v>
      </c>
      <c r="G71" s="42">
        <f t="shared" si="7"/>
        <v>0</v>
      </c>
      <c r="H71" s="6"/>
      <c r="I71" s="31">
        <v>18059878</v>
      </c>
      <c r="K71" s="3" t="e">
        <f>#REF!-I71</f>
        <v>#REF!</v>
      </c>
    </row>
    <row r="72" spans="1:11" x14ac:dyDescent="0.25">
      <c r="A72" s="23">
        <v>4020200</v>
      </c>
      <c r="B72" s="8" t="s">
        <v>31</v>
      </c>
      <c r="C72" s="39">
        <v>5317184</v>
      </c>
      <c r="D72" s="39">
        <v>5317184</v>
      </c>
      <c r="E72" s="39">
        <f t="shared" si="2"/>
        <v>0</v>
      </c>
      <c r="F72" s="39">
        <v>5317184</v>
      </c>
      <c r="G72" s="39">
        <f>F72-D72</f>
        <v>0</v>
      </c>
      <c r="H72" s="6"/>
      <c r="I72" s="29">
        <v>18059878</v>
      </c>
      <c r="K72" s="3" t="e">
        <f>#REF!-I72</f>
        <v>#REF!</v>
      </c>
    </row>
    <row r="73" spans="1:11" hidden="1" x14ac:dyDescent="0.25">
      <c r="A73" s="23"/>
      <c r="B73" s="8"/>
      <c r="C73" s="39"/>
      <c r="D73" s="39"/>
      <c r="E73" s="39">
        <f t="shared" si="2"/>
        <v>0</v>
      </c>
      <c r="F73" s="39"/>
      <c r="G73" s="39"/>
      <c r="H73" s="6"/>
      <c r="I73" s="29"/>
      <c r="K73" s="3" t="e">
        <f>#REF!-I73</f>
        <v>#REF!</v>
      </c>
    </row>
    <row r="74" spans="1:11" ht="34.9" customHeight="1" thickBot="1" x14ac:dyDescent="0.3">
      <c r="A74" s="28">
        <v>5000000</v>
      </c>
      <c r="B74" s="22" t="s">
        <v>32</v>
      </c>
      <c r="C74" s="43">
        <v>27931800</v>
      </c>
      <c r="D74" s="43">
        <v>26964167</v>
      </c>
      <c r="E74" s="43">
        <f>D74-C74</f>
        <v>-967633</v>
      </c>
      <c r="F74" s="43">
        <v>26964167</v>
      </c>
      <c r="G74" s="43">
        <f>F74-D74</f>
        <v>0</v>
      </c>
      <c r="H74" s="6"/>
      <c r="I74" s="31">
        <v>79432511</v>
      </c>
      <c r="K74" s="3" t="e">
        <f>#REF!-I74</f>
        <v>#REF!</v>
      </c>
    </row>
    <row r="75" spans="1:11" ht="27" customHeight="1" thickBot="1" x14ac:dyDescent="0.3">
      <c r="A75" s="17"/>
      <c r="B75" s="18" t="s">
        <v>33</v>
      </c>
      <c r="C75" s="44">
        <f t="shared" ref="C75:D75" si="8">SUM(C23+C56+C71+C74)</f>
        <v>442082898</v>
      </c>
      <c r="D75" s="44">
        <f t="shared" si="8"/>
        <v>463166593</v>
      </c>
      <c r="E75" s="39">
        <f t="shared" si="2"/>
        <v>21083695</v>
      </c>
      <c r="F75" s="44">
        <f t="shared" ref="F75:G75" si="9">SUM(F23+F56+F71+F74)</f>
        <v>465658071</v>
      </c>
      <c r="G75" s="44">
        <f t="shared" si="9"/>
        <v>2491478</v>
      </c>
      <c r="H75" s="6"/>
      <c r="I75" s="32">
        <v>1445349615</v>
      </c>
      <c r="K75" s="3" t="e">
        <f>#REF!-I75</f>
        <v>#REF!</v>
      </c>
    </row>
    <row r="76" spans="1:11" x14ac:dyDescent="0.25">
      <c r="H76" s="6"/>
    </row>
    <row r="77" spans="1:11" x14ac:dyDescent="0.25">
      <c r="H77" s="6"/>
    </row>
  </sheetData>
  <mergeCells count="1">
    <mergeCell ref="A20:G20"/>
  </mergeCells>
  <pageMargins left="0.39370078740157483" right="0.39370078740157483" top="7.874015748031496E-2" bottom="0.19685039370078741" header="0" footer="0"/>
  <pageSetup paperSize="9" scale="70" firstPageNumber="197" fitToHeight="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(осн)</vt:lpstr>
      <vt:lpstr>'Приложение № 4.1 (осн)'!Заголовки_для_печати</vt:lpstr>
      <vt:lpstr>'Приложение № 4.1 (осн)'!Область_печати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2024-12-06T07:22:07Z</dcterms:modified>
</cp:coreProperties>
</file>