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alldocs\СНЕЖАНА\от ИГОРЯ\проекты решений на сесию 2025 года\проект на сессию 13-02-2025\сессия 19 (1-е пленарное заседание) ПОСЛЕ СЕССИИ\Проект 3\Приложения к бюджету 2025\"/>
    </mc:Choice>
  </mc:AlternateContent>
  <bookViews>
    <workbookView xWindow="0" yWindow="0" windowWidth="20490" windowHeight="7755"/>
  </bookViews>
  <sheets>
    <sheet name="Лист1" sheetId="1" r:id="rId1"/>
  </sheets>
  <definedNames>
    <definedName name="_xlnm.Print_Area" localSheetId="0">Лист1!$A$1:$E$65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E49" i="1"/>
  <c r="E56" i="1"/>
  <c r="E57" i="1"/>
  <c r="D54" i="1"/>
  <c r="E30" i="1" l="1"/>
  <c r="D30" i="1"/>
  <c r="D50" i="1"/>
  <c r="C56" i="1"/>
  <c r="C49" i="1" s="1"/>
  <c r="D57" i="1"/>
  <c r="D56" i="1" s="1"/>
  <c r="D47" i="1" l="1"/>
  <c r="D49" i="1" s="1"/>
  <c r="E12" i="1" l="1"/>
</calcChain>
</file>

<file path=xl/sharedStrings.xml><?xml version="1.0" encoding="utf-8"?>
<sst xmlns="http://schemas.openxmlformats.org/spreadsheetml/2006/main" count="81" uniqueCount="60">
  <si>
    <t>№ п/п</t>
  </si>
  <si>
    <t>Наименование мероприятий (статей)</t>
  </si>
  <si>
    <t>Плана на 2020 год</t>
  </si>
  <si>
    <t>Сумма (руб.)</t>
  </si>
  <si>
    <t>Всего поступлений</t>
  </si>
  <si>
    <t xml:space="preserve">                                                               </t>
  </si>
  <si>
    <t>Остатки по состоянию на 1.01.2023</t>
  </si>
  <si>
    <t>ДОХОДЫ</t>
  </si>
  <si>
    <t>4 906 923</t>
  </si>
  <si>
    <t>Платежи за пользование водными ресурсами сверх установленных нормативов и лимитов</t>
  </si>
  <si>
    <t xml:space="preserve">Платежи за пользование недрами, в том числе для производства столовых и минеральных вод, сверх установленных лимитов  </t>
  </si>
  <si>
    <t>Платежи за пользование животным миром сверх установленных нормативов и лимитов</t>
  </si>
  <si>
    <t xml:space="preserve">Платежи за выбросы в атмосферу загрязняющих веществ стационарными источниками загрязнения  </t>
  </si>
  <si>
    <t>Платежи за выбросы в атмосферу загрязняющих веществ передвижными источниками загрязнения, уплачиваемые юридическими лицами</t>
  </si>
  <si>
    <t xml:space="preserve">Платежи за загрязнение водного бассейна сбросом производственных и коммунально-бытовых сточных вод  </t>
  </si>
  <si>
    <t xml:space="preserve">Платежи за загрязнение водного бассейна сбросом загрязняющих веществ поверхностным стоком  </t>
  </si>
  <si>
    <t xml:space="preserve">Платежи за нерациональное использование и использование  не по назначению всех видов природных ресурсов  </t>
  </si>
  <si>
    <t xml:space="preserve">Платежи за нерациональное использование и использование  не по назначению водных ресурсов питьевого назначения  </t>
  </si>
  <si>
    <t xml:space="preserve">Платежи за размещение отходов и другие виды вредного воздействия на окружающую природную среду  </t>
  </si>
  <si>
    <t xml:space="preserve">Штрафы и средства, уплачиваемые за ущерб, причиненный окружающей среде, взимаемые территориальными управлениями экологического контроля  </t>
  </si>
  <si>
    <t>Прочие поступления</t>
  </si>
  <si>
    <t>Отчисления от фиксированного сельскохозяйственного налога</t>
  </si>
  <si>
    <t>Платежи за выбросы в атмосферу загрязняющих веществ передвижными источниками загрязнения, уплачиваемые физическими лицами</t>
  </si>
  <si>
    <t>Платежи за выбросы в атмосферу загрязняющих веществ передвижными источниками загрязнения, уплачиваемые физическими лицами, осуществляющими предпринимательскую деятельность без образования юридического лица (индивидуальными предпринимателями)</t>
  </si>
  <si>
    <t xml:space="preserve">Платежи за размещение твердых бытовых отходов </t>
  </si>
  <si>
    <t>РАСХОДЫ</t>
  </si>
  <si>
    <t>Расходы по экологическому фонду</t>
  </si>
  <si>
    <t>1.</t>
  </si>
  <si>
    <t>Охрана окружающей среды от воздействия  отходов производства потребления и др., всего:</t>
  </si>
  <si>
    <t>95 000</t>
  </si>
  <si>
    <t xml:space="preserve"> </t>
  </si>
  <si>
    <t xml:space="preserve"> в том числе:</t>
  </si>
  <si>
    <t>а) демеркуризация отработаных ртутьсодержащих ламп  бюджетных организаций,  уличного освещения  и  жилищного фонда (в т.ч. обезвреживание ртутьсодержащих термометров)</t>
  </si>
  <si>
    <t>45 000</t>
  </si>
  <si>
    <t xml:space="preserve">б) мероприятия по предупреждению несанкционированных свалок и их ликвидация  </t>
  </si>
  <si>
    <t>в) мероприятия по предупреждению несанкционированных свалок и их ликвидация  (за счет платежа за размещения твердых бытовых отходов)</t>
  </si>
  <si>
    <t>г)проведение делаврационных обработок водоемов и акарицидных мероприятий (обработка от клещей и личинок комаров)</t>
  </si>
  <si>
    <t>2.</t>
  </si>
  <si>
    <t>1 250 983</t>
  </si>
  <si>
    <t>1 200 000</t>
  </si>
  <si>
    <t>3.</t>
  </si>
  <si>
    <t>Организация и ведение системы экологической информации и рекламы, пропаганда экологических знаний,  в том числе:</t>
  </si>
  <si>
    <t>65 940</t>
  </si>
  <si>
    <t>4.</t>
  </si>
  <si>
    <t>Программа формирования и расходования средств территориального целевого бюджетного Экологического фонда города Тирасполь на 2025 год</t>
  </si>
  <si>
    <t>План на 2025 год</t>
  </si>
  <si>
    <t>План на 2024 год</t>
  </si>
  <si>
    <t>Остатки по сост. на 01.01.2024</t>
  </si>
  <si>
    <t>Кредиторская задолженость по состоянию на 01.01.2025 г.</t>
  </si>
  <si>
    <t xml:space="preserve">к Решению Тираспольского городского </t>
  </si>
  <si>
    <t xml:space="preserve">Совета народных депутатов </t>
  </si>
  <si>
    <t>№   от   февраля 2025 год</t>
  </si>
  <si>
    <t xml:space="preserve"> - мероприятия по борьбе с карантинными растениями.</t>
  </si>
  <si>
    <t>Сохранение  и развитие зеленых насаждений, улучшение санитарно-экологического состояния города, в том числе по 12 000 руб. на  избирательный округ по заявке депутата ТГСНД 
в том числе:</t>
  </si>
  <si>
    <t xml:space="preserve"> -  мероприятия по озеленению и уходу за зелеными насаждениями на территории населенного пункта и уходу за существующими рекреационными местами отдыха (приобретение, посадка зеленых насаждений, полив, прополка, покос, стрижка живой изгороди, формирование крон деревьев и кустарников и др.);</t>
  </si>
  <si>
    <t>финансовая поддержка по экологическому воспитанию детей МОУ ДО "Экологический центр учащихся", в т.ч. приобретение оргтехники</t>
  </si>
  <si>
    <t xml:space="preserve"> - спил деревьев, уход за зелеными насаждениями (спил, обрезка и формирование кроны деревьев, корчевка пней на территории города, в том числе на территориях соцкультбыта, находящихся в муниципальной собственности);</t>
  </si>
  <si>
    <t>Приложение № 10</t>
  </si>
  <si>
    <t xml:space="preserve">"Об утверждении местного </t>
  </si>
  <si>
    <t>бюджета города Тирасполь на 2025 год"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</si>
</sst>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164" formatCode="_-* #,##0.00_-;\-* #,##0.00_-;_-* &quot;-&quot;??_-;_-@_-"/>
    <numFmt numFmtId="165" formatCode="#,##0.00&quot;р.&quot;"/>
    <numFmt numFmtId="166" formatCode="_-* #,##0_р_._-;\-* #,##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name val="Times New Roman"/>
      <family val="1"/>
      <charset val="204"/>
    </font>
    <font>
      <sz val="24"/>
      <name val="Times New Roman"/>
      <family val="1"/>
      <charset val="204"/>
    </font>
    <font>
      <sz val="24"/>
      <color theme="1"/>
      <name val="Times New Roman"/>
      <family val="1"/>
      <charset val="204"/>
    </font>
    <font>
      <i/>
      <sz val="24"/>
      <color theme="1"/>
      <name val="Times New Roman"/>
      <family val="1"/>
      <charset val="204"/>
    </font>
    <font>
      <sz val="24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Times New Roman"/>
      <family val="1"/>
      <charset val="204"/>
    </font>
    <font>
      <i/>
      <sz val="2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165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41" fontId="4" fillId="0" borderId="0" xfId="1" applyNumberFormat="1" applyFont="1" applyFill="1" applyBorder="1"/>
    <xf numFmtId="41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166" fontId="6" fillId="0" borderId="0" xfId="0" applyNumberFormat="1" applyFont="1"/>
    <xf numFmtId="0" fontId="6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165" fontId="3" fillId="0" borderId="0" xfId="0" applyNumberFormat="1" applyFont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right"/>
    </xf>
    <xf numFmtId="3" fontId="8" fillId="0" borderId="0" xfId="0" applyNumberFormat="1" applyFont="1"/>
    <xf numFmtId="0" fontId="9" fillId="0" borderId="0" xfId="0" applyFont="1" applyAlignment="1">
      <alignment horizontal="left" vertical="top"/>
    </xf>
    <xf numFmtId="41" fontId="10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166" fontId="10" fillId="0" borderId="0" xfId="0" applyNumberFormat="1" applyFont="1"/>
    <xf numFmtId="0" fontId="10" fillId="0" borderId="0" xfId="0" applyFont="1"/>
    <xf numFmtId="0" fontId="7" fillId="0" borderId="0" xfId="0" applyFont="1" applyAlignment="1">
      <alignment horizontal="right" vertical="center"/>
    </xf>
    <xf numFmtId="0" fontId="7" fillId="0" borderId="0" xfId="0" applyFont="1" applyAlignment="1"/>
    <xf numFmtId="0" fontId="1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left" wrapText="1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wrapText="1"/>
    </xf>
    <xf numFmtId="3" fontId="1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wrapText="1"/>
    </xf>
    <xf numFmtId="1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65" fontId="12" fillId="2" borderId="2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41" fontId="8" fillId="0" borderId="2" xfId="0" applyNumberFormat="1" applyFont="1" applyBorder="1"/>
    <xf numFmtId="3" fontId="7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top"/>
    </xf>
    <xf numFmtId="3" fontId="8" fillId="0" borderId="2" xfId="1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wrapText="1"/>
    </xf>
    <xf numFmtId="165" fontId="13" fillId="2" borderId="3" xfId="0" applyNumberFormat="1" applyFont="1" applyFill="1" applyBorder="1" applyAlignment="1">
      <alignment horizontal="center" wrapText="1"/>
    </xf>
    <xf numFmtId="3" fontId="12" fillId="0" borderId="3" xfId="0" applyNumberFormat="1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165" fontId="13" fillId="2" borderId="4" xfId="0" applyNumberFormat="1" applyFont="1" applyFill="1" applyBorder="1" applyAlignment="1">
      <alignment horizontal="center" wrapText="1"/>
    </xf>
    <xf numFmtId="3" fontId="12" fillId="0" borderId="4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vertical="center" wrapText="1"/>
    </xf>
    <xf numFmtId="3" fontId="7" fillId="2" borderId="2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wrapText="1"/>
    </xf>
    <xf numFmtId="165" fontId="13" fillId="0" borderId="2" xfId="0" applyNumberFormat="1" applyFont="1" applyBorder="1" applyAlignment="1">
      <alignment horizontal="left" wrapText="1"/>
    </xf>
    <xf numFmtId="0" fontId="12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65" fontId="7" fillId="0" borderId="2" xfId="0" applyNumberFormat="1" applyFont="1" applyBorder="1" applyAlignment="1">
      <alignment horizontal="left" wrapText="1"/>
    </xf>
    <xf numFmtId="0" fontId="12" fillId="0" borderId="4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165" fontId="13" fillId="0" borderId="3" xfId="0" applyNumberFormat="1" applyFont="1" applyBorder="1" applyAlignment="1">
      <alignment horizontal="left" wrapText="1"/>
    </xf>
    <xf numFmtId="3" fontId="13" fillId="0" borderId="3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left" wrapText="1"/>
    </xf>
    <xf numFmtId="3" fontId="13" fillId="0" borderId="4" xfId="0" applyNumberFormat="1" applyFont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165" fontId="8" fillId="2" borderId="2" xfId="0" applyNumberFormat="1" applyFont="1" applyFill="1" applyBorder="1" applyAlignment="1">
      <alignment horizontal="left" wrapText="1"/>
    </xf>
    <xf numFmtId="0" fontId="13" fillId="2" borderId="4" xfId="0" applyFont="1" applyFill="1" applyBorder="1" applyAlignment="1">
      <alignment horizontal="left" vertical="center" wrapText="1"/>
    </xf>
    <xf numFmtId="165" fontId="7" fillId="0" borderId="2" xfId="0" applyNumberFormat="1" applyFont="1" applyBorder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abSelected="1" view="pageBreakPreview" topLeftCell="A10" zoomScale="70" zoomScaleNormal="100" zoomScaleSheetLayoutView="70" workbookViewId="0">
      <selection activeCell="B57" sqref="B57"/>
    </sheetView>
  </sheetViews>
  <sheetFormatPr defaultColWidth="9.140625" defaultRowHeight="33" x14ac:dyDescent="0.25"/>
  <cols>
    <col min="1" max="1" width="12.28515625" style="1" customWidth="1"/>
    <col min="2" max="2" width="69.5703125" style="2" customWidth="1"/>
    <col min="3" max="3" width="6" style="3" hidden="1" customWidth="1"/>
    <col min="4" max="4" width="0.28515625" style="3" customWidth="1"/>
    <col min="5" max="5" width="20" style="1" customWidth="1"/>
    <col min="6" max="6" width="31.85546875" style="4" customWidth="1"/>
    <col min="7" max="7" width="30" style="4" customWidth="1"/>
    <col min="8" max="8" width="11.85546875" style="4" bestFit="1" customWidth="1"/>
    <col min="9" max="9" width="25.140625" style="4" bestFit="1" customWidth="1"/>
    <col min="10" max="10" width="30.140625" style="4" bestFit="1" customWidth="1"/>
    <col min="11" max="11" width="28.42578125" style="4" bestFit="1" customWidth="1"/>
    <col min="12" max="16384" width="9.140625" style="4"/>
  </cols>
  <sheetData>
    <row r="1" spans="1:17" s="17" customFormat="1" ht="15.75" x14ac:dyDescent="0.25">
      <c r="B1" s="24"/>
      <c r="C1" s="24"/>
      <c r="D1" s="24"/>
      <c r="E1" s="23" t="s">
        <v>57</v>
      </c>
      <c r="F1" s="15"/>
      <c r="G1" s="15"/>
      <c r="H1" s="15"/>
      <c r="I1" s="15"/>
      <c r="J1" s="15"/>
      <c r="K1" s="16"/>
      <c r="L1" s="15"/>
      <c r="M1" s="15"/>
      <c r="N1" s="15"/>
      <c r="O1" s="15"/>
      <c r="P1" s="15"/>
      <c r="Q1" s="16"/>
    </row>
    <row r="2" spans="1:17" s="17" customFormat="1" ht="15.75" x14ac:dyDescent="0.25">
      <c r="B2" s="24"/>
      <c r="C2" s="24"/>
      <c r="D2" s="24"/>
      <c r="E2" s="23" t="s">
        <v>49</v>
      </c>
      <c r="F2" s="15"/>
      <c r="G2" s="15"/>
      <c r="H2" s="15"/>
      <c r="I2" s="15"/>
      <c r="J2" s="15"/>
      <c r="K2" s="16"/>
      <c r="L2" s="15"/>
      <c r="M2" s="15"/>
      <c r="N2" s="15"/>
      <c r="O2" s="15"/>
      <c r="P2" s="15"/>
      <c r="Q2" s="16"/>
    </row>
    <row r="3" spans="1:17" s="17" customFormat="1" ht="15.75" x14ac:dyDescent="0.25">
      <c r="B3" s="24"/>
      <c r="C3" s="24"/>
      <c r="D3" s="24"/>
      <c r="E3" s="23" t="s">
        <v>50</v>
      </c>
      <c r="F3" s="15"/>
      <c r="G3" s="15"/>
      <c r="H3" s="15"/>
      <c r="I3" s="15"/>
      <c r="J3" s="15"/>
      <c r="K3" s="16"/>
      <c r="L3" s="15"/>
      <c r="M3" s="15"/>
      <c r="N3" s="15"/>
      <c r="O3" s="15"/>
      <c r="P3" s="15"/>
      <c r="Q3" s="16"/>
    </row>
    <row r="4" spans="1:17" s="17" customFormat="1" ht="15.75" x14ac:dyDescent="0.25">
      <c r="B4" s="24"/>
      <c r="C4" s="24"/>
      <c r="D4" s="24"/>
      <c r="E4" s="23" t="s">
        <v>51</v>
      </c>
      <c r="F4" s="15"/>
      <c r="G4" s="15"/>
      <c r="H4" s="15"/>
      <c r="I4" s="15"/>
      <c r="J4" s="15"/>
      <c r="K4" s="16"/>
      <c r="L4" s="15"/>
      <c r="M4" s="15"/>
      <c r="N4" s="15"/>
      <c r="O4" s="15"/>
      <c r="P4" s="15"/>
      <c r="Q4" s="16"/>
    </row>
    <row r="5" spans="1:17" s="17" customFormat="1" ht="15.75" x14ac:dyDescent="0.25">
      <c r="A5" s="16"/>
      <c r="B5" s="16"/>
      <c r="C5" s="16"/>
      <c r="D5" s="16"/>
      <c r="E5" s="23" t="s">
        <v>58</v>
      </c>
      <c r="F5" s="15"/>
      <c r="G5" s="15"/>
      <c r="H5" s="15"/>
      <c r="I5" s="15"/>
      <c r="J5" s="15"/>
      <c r="K5" s="16"/>
      <c r="L5" s="15"/>
      <c r="M5" s="15"/>
      <c r="N5" s="15"/>
      <c r="O5" s="15"/>
      <c r="P5" s="15"/>
      <c r="Q5" s="16"/>
    </row>
    <row r="6" spans="1:17" s="17" customFormat="1" ht="15.75" x14ac:dyDescent="0.25">
      <c r="A6" s="16"/>
      <c r="B6" s="16"/>
      <c r="C6" s="16"/>
      <c r="D6" s="16"/>
      <c r="E6" s="23" t="s">
        <v>59</v>
      </c>
      <c r="F6" s="15"/>
      <c r="G6" s="15"/>
      <c r="H6" s="15"/>
      <c r="I6" s="15"/>
      <c r="J6" s="15"/>
      <c r="K6" s="16"/>
      <c r="L6" s="15"/>
      <c r="M6" s="15"/>
      <c r="N6" s="15"/>
      <c r="O6" s="15"/>
      <c r="P6" s="15"/>
      <c r="Q6" s="16"/>
    </row>
    <row r="7" spans="1:17" s="5" customFormat="1" ht="44.25" customHeight="1" x14ac:dyDescent="0.25">
      <c r="A7" s="25" t="s">
        <v>44</v>
      </c>
      <c r="B7" s="25"/>
      <c r="C7" s="25"/>
      <c r="D7" s="25"/>
      <c r="E7" s="25"/>
    </row>
    <row r="8" spans="1:17" s="5" customFormat="1" ht="30" customHeight="1" x14ac:dyDescent="0.25">
      <c r="A8" s="26" t="s">
        <v>0</v>
      </c>
      <c r="B8" s="26" t="s">
        <v>1</v>
      </c>
      <c r="C8" s="27" t="s">
        <v>2</v>
      </c>
      <c r="D8" s="27" t="s">
        <v>46</v>
      </c>
      <c r="E8" s="28" t="s">
        <v>45</v>
      </c>
    </row>
    <row r="9" spans="1:17" s="5" customFormat="1" ht="36" customHeight="1" x14ac:dyDescent="0.25">
      <c r="A9" s="26"/>
      <c r="B9" s="26"/>
      <c r="C9" s="27" t="s">
        <v>3</v>
      </c>
      <c r="D9" s="28" t="s">
        <v>3</v>
      </c>
      <c r="E9" s="28" t="s">
        <v>3</v>
      </c>
    </row>
    <row r="10" spans="1:17" s="5" customFormat="1" ht="23.25" customHeight="1" x14ac:dyDescent="0.25">
      <c r="A10" s="29"/>
      <c r="B10" s="30" t="s">
        <v>4</v>
      </c>
      <c r="C10" s="27"/>
      <c r="D10" s="27"/>
      <c r="E10" s="31"/>
      <c r="F10" s="6"/>
      <c r="G10" s="5" t="s">
        <v>5</v>
      </c>
    </row>
    <row r="11" spans="1:17" s="5" customFormat="1" ht="30.75" hidden="1" customHeight="1" x14ac:dyDescent="0.25">
      <c r="A11" s="29"/>
      <c r="B11" s="32" t="s">
        <v>6</v>
      </c>
      <c r="C11" s="27"/>
      <c r="D11" s="27"/>
      <c r="E11" s="33">
        <v>206741</v>
      </c>
      <c r="F11" s="6"/>
    </row>
    <row r="12" spans="1:17" s="5" customFormat="1" ht="31.5" hidden="1" customHeight="1" x14ac:dyDescent="0.25">
      <c r="A12" s="29"/>
      <c r="B12" s="34" t="s">
        <v>7</v>
      </c>
      <c r="C12" s="35" t="s">
        <v>8</v>
      </c>
      <c r="D12" s="35"/>
      <c r="E12" s="31">
        <f>SUM(E13:E28)</f>
        <v>6008318</v>
      </c>
      <c r="F12" s="6"/>
    </row>
    <row r="13" spans="1:17" s="11" customFormat="1" ht="61.5" hidden="1" customHeight="1" x14ac:dyDescent="0.45">
      <c r="A13" s="36">
        <v>4020201</v>
      </c>
      <c r="B13" s="37" t="s">
        <v>9</v>
      </c>
      <c r="C13" s="38">
        <v>25677</v>
      </c>
      <c r="D13" s="38"/>
      <c r="E13" s="39">
        <v>46765</v>
      </c>
      <c r="F13" s="7"/>
      <c r="G13" s="8"/>
      <c r="H13" s="9"/>
      <c r="I13" s="10"/>
      <c r="J13" s="10"/>
      <c r="K13" s="10"/>
    </row>
    <row r="14" spans="1:17" s="11" customFormat="1" ht="92.25" hidden="1" customHeight="1" x14ac:dyDescent="0.45">
      <c r="A14" s="36">
        <v>4020202</v>
      </c>
      <c r="B14" s="37" t="s">
        <v>10</v>
      </c>
      <c r="C14" s="38">
        <v>0</v>
      </c>
      <c r="D14" s="38"/>
      <c r="E14" s="39"/>
      <c r="F14" s="7"/>
      <c r="G14" s="8"/>
      <c r="H14" s="9"/>
      <c r="I14" s="10"/>
      <c r="J14" s="10"/>
      <c r="K14" s="10"/>
    </row>
    <row r="15" spans="1:17" s="11" customFormat="1" ht="61.5" hidden="1" customHeight="1" x14ac:dyDescent="0.45">
      <c r="A15" s="36">
        <v>4020203</v>
      </c>
      <c r="B15" s="37" t="s">
        <v>11</v>
      </c>
      <c r="C15" s="38">
        <v>0</v>
      </c>
      <c r="D15" s="38"/>
      <c r="E15" s="39"/>
      <c r="F15" s="7"/>
      <c r="G15" s="8"/>
      <c r="H15" s="9"/>
      <c r="I15" s="10"/>
      <c r="J15" s="10"/>
      <c r="K15" s="10"/>
    </row>
    <row r="16" spans="1:17" s="11" customFormat="1" ht="61.5" hidden="1" customHeight="1" x14ac:dyDescent="0.45">
      <c r="A16" s="36">
        <v>4020204</v>
      </c>
      <c r="B16" s="37" t="s">
        <v>12</v>
      </c>
      <c r="C16" s="38">
        <v>537276</v>
      </c>
      <c r="D16" s="38"/>
      <c r="E16" s="39">
        <v>1565155</v>
      </c>
      <c r="F16" s="7"/>
      <c r="G16" s="8"/>
      <c r="H16" s="9"/>
      <c r="I16" s="10"/>
      <c r="J16" s="10"/>
      <c r="K16" s="10"/>
    </row>
    <row r="17" spans="1:11" s="11" customFormat="1" ht="92.25" hidden="1" customHeight="1" x14ac:dyDescent="0.45">
      <c r="A17" s="36">
        <v>4020205</v>
      </c>
      <c r="B17" s="37" t="s">
        <v>13</v>
      </c>
      <c r="C17" s="38">
        <v>221066</v>
      </c>
      <c r="D17" s="38"/>
      <c r="E17" s="39">
        <v>580225</v>
      </c>
      <c r="F17" s="7"/>
      <c r="G17" s="8"/>
      <c r="H17" s="9"/>
      <c r="I17" s="10"/>
      <c r="J17" s="10"/>
      <c r="K17" s="10"/>
    </row>
    <row r="18" spans="1:11" s="11" customFormat="1" ht="54.75" hidden="1" customHeight="1" x14ac:dyDescent="0.45">
      <c r="A18" s="36">
        <v>4020206</v>
      </c>
      <c r="B18" s="37" t="s">
        <v>14</v>
      </c>
      <c r="C18" s="38">
        <v>362915</v>
      </c>
      <c r="D18" s="38"/>
      <c r="E18" s="39">
        <v>1261568</v>
      </c>
      <c r="F18" s="7"/>
      <c r="G18" s="8"/>
      <c r="H18" s="9"/>
      <c r="I18" s="10"/>
      <c r="J18" s="10"/>
      <c r="K18" s="10"/>
    </row>
    <row r="19" spans="1:11" s="11" customFormat="1" ht="61.5" hidden="1" customHeight="1" x14ac:dyDescent="0.45">
      <c r="A19" s="36">
        <v>4020207</v>
      </c>
      <c r="B19" s="37" t="s">
        <v>15</v>
      </c>
      <c r="C19" s="38">
        <v>186756</v>
      </c>
      <c r="D19" s="38"/>
      <c r="E19" s="39">
        <v>390871</v>
      </c>
      <c r="F19" s="7"/>
      <c r="G19" s="8"/>
      <c r="H19" s="9"/>
      <c r="I19" s="10"/>
      <c r="J19" s="10"/>
      <c r="K19" s="10"/>
    </row>
    <row r="20" spans="1:11" s="11" customFormat="1" ht="92.25" hidden="1" customHeight="1" x14ac:dyDescent="0.45">
      <c r="A20" s="36">
        <v>4020208</v>
      </c>
      <c r="B20" s="37" t="s">
        <v>16</v>
      </c>
      <c r="C20" s="38">
        <v>0</v>
      </c>
      <c r="D20" s="38"/>
      <c r="E20" s="39"/>
      <c r="F20" s="7"/>
      <c r="G20" s="8"/>
      <c r="H20" s="9"/>
      <c r="I20" s="10"/>
      <c r="J20" s="10"/>
      <c r="K20" s="10"/>
    </row>
    <row r="21" spans="1:11" s="11" customFormat="1" ht="92.25" hidden="1" customHeight="1" x14ac:dyDescent="0.45">
      <c r="A21" s="36">
        <v>4020209</v>
      </c>
      <c r="B21" s="37" t="s">
        <v>17</v>
      </c>
      <c r="C21" s="38">
        <v>13912</v>
      </c>
      <c r="D21" s="38"/>
      <c r="E21" s="39">
        <v>47705</v>
      </c>
      <c r="F21" s="7"/>
      <c r="G21" s="8"/>
      <c r="H21" s="9"/>
      <c r="I21" s="10"/>
      <c r="J21" s="10"/>
      <c r="K21" s="10"/>
    </row>
    <row r="22" spans="1:11" s="11" customFormat="1" ht="48.75" hidden="1" customHeight="1" x14ac:dyDescent="0.45">
      <c r="A22" s="36">
        <v>4020210</v>
      </c>
      <c r="B22" s="37" t="s">
        <v>18</v>
      </c>
      <c r="C22" s="38">
        <v>455168</v>
      </c>
      <c r="D22" s="38"/>
      <c r="E22" s="39">
        <v>1334748</v>
      </c>
      <c r="F22" s="7"/>
      <c r="G22" s="8"/>
      <c r="H22" s="9"/>
      <c r="I22" s="10"/>
      <c r="J22" s="10"/>
      <c r="K22" s="10"/>
    </row>
    <row r="23" spans="1:11" s="11" customFormat="1" ht="78.75" hidden="1" customHeight="1" x14ac:dyDescent="0.45">
      <c r="A23" s="36">
        <v>4020211</v>
      </c>
      <c r="B23" s="37" t="s">
        <v>19</v>
      </c>
      <c r="C23" s="38">
        <v>4483</v>
      </c>
      <c r="D23" s="38"/>
      <c r="E23" s="39">
        <v>39320</v>
      </c>
      <c r="F23" s="7"/>
      <c r="G23" s="8"/>
      <c r="H23" s="9"/>
      <c r="I23" s="10"/>
      <c r="J23" s="10"/>
      <c r="K23" s="10"/>
    </row>
    <row r="24" spans="1:11" s="11" customFormat="1" ht="30.75" hidden="1" customHeight="1" x14ac:dyDescent="0.45">
      <c r="A24" s="36">
        <v>4020212</v>
      </c>
      <c r="B24" s="37" t="s">
        <v>20</v>
      </c>
      <c r="C24" s="38">
        <v>0</v>
      </c>
      <c r="D24" s="38"/>
      <c r="E24" s="39"/>
      <c r="F24" s="7"/>
      <c r="G24" s="8"/>
      <c r="H24" s="9"/>
      <c r="I24" s="10"/>
      <c r="J24" s="10"/>
      <c r="K24" s="10"/>
    </row>
    <row r="25" spans="1:11" s="11" customFormat="1" ht="15.75" hidden="1" customHeight="1" x14ac:dyDescent="0.45">
      <c r="A25" s="36">
        <v>4020213</v>
      </c>
      <c r="B25" s="37" t="s">
        <v>21</v>
      </c>
      <c r="C25" s="38">
        <v>0</v>
      </c>
      <c r="D25" s="38"/>
      <c r="E25" s="39"/>
      <c r="F25" s="7"/>
      <c r="G25" s="8"/>
      <c r="H25" s="9"/>
      <c r="I25" s="10"/>
      <c r="J25" s="10"/>
      <c r="K25" s="10"/>
    </row>
    <row r="26" spans="1:11" s="11" customFormat="1" ht="92.25" hidden="1" customHeight="1" x14ac:dyDescent="0.45">
      <c r="A26" s="36">
        <v>4020214</v>
      </c>
      <c r="B26" s="37" t="s">
        <v>22</v>
      </c>
      <c r="C26" s="38">
        <v>84558</v>
      </c>
      <c r="D26" s="38"/>
      <c r="E26" s="39">
        <v>437849</v>
      </c>
      <c r="F26" s="7"/>
      <c r="G26" s="8"/>
      <c r="H26" s="9"/>
      <c r="I26" s="10"/>
      <c r="J26" s="10"/>
      <c r="K26" s="10"/>
    </row>
    <row r="27" spans="1:11" s="11" customFormat="1" ht="162" hidden="1" customHeight="1" x14ac:dyDescent="0.45">
      <c r="A27" s="36">
        <v>4020215</v>
      </c>
      <c r="B27" s="37" t="s">
        <v>23</v>
      </c>
      <c r="C27" s="38">
        <v>19222</v>
      </c>
      <c r="D27" s="38"/>
      <c r="E27" s="39">
        <v>64452</v>
      </c>
      <c r="F27" s="7"/>
      <c r="G27" s="8"/>
      <c r="H27" s="9"/>
      <c r="I27" s="10"/>
      <c r="J27" s="10"/>
      <c r="K27" s="10"/>
    </row>
    <row r="28" spans="1:11" s="11" customFormat="1" ht="28.5" hidden="1" customHeight="1" x14ac:dyDescent="0.45">
      <c r="A28" s="36">
        <v>4020216</v>
      </c>
      <c r="B28" s="37" t="s">
        <v>24</v>
      </c>
      <c r="C28" s="38">
        <v>69918</v>
      </c>
      <c r="D28" s="38"/>
      <c r="E28" s="39">
        <v>239660</v>
      </c>
      <c r="F28" s="7"/>
      <c r="G28" s="8"/>
      <c r="H28" s="9"/>
      <c r="I28" s="10"/>
      <c r="J28" s="10"/>
      <c r="K28" s="10"/>
    </row>
    <row r="29" spans="1:11" s="5" customFormat="1" ht="27.75" hidden="1" customHeight="1" x14ac:dyDescent="0.25">
      <c r="A29" s="29"/>
      <c r="B29" s="34"/>
      <c r="C29" s="35"/>
      <c r="D29" s="35"/>
      <c r="E29" s="31"/>
      <c r="F29" s="6"/>
    </row>
    <row r="30" spans="1:11" s="18" customFormat="1" ht="24.75" customHeight="1" x14ac:dyDescent="0.25">
      <c r="A30" s="29"/>
      <c r="B30" s="34" t="s">
        <v>7</v>
      </c>
      <c r="C30" s="35" t="s">
        <v>8</v>
      </c>
      <c r="D30" s="31">
        <f>SUM(D31:D46)</f>
        <v>5317184</v>
      </c>
      <c r="E30" s="40">
        <f>SUM(E31:E46)</f>
        <v>5411348</v>
      </c>
    </row>
    <row r="31" spans="1:11" s="22" customFormat="1" ht="33.75" x14ac:dyDescent="0.4">
      <c r="A31" s="36">
        <v>4020201</v>
      </c>
      <c r="B31" s="37" t="s">
        <v>9</v>
      </c>
      <c r="C31" s="38">
        <v>25677</v>
      </c>
      <c r="D31" s="39">
        <v>37761</v>
      </c>
      <c r="E31" s="41">
        <v>38882</v>
      </c>
      <c r="F31" s="19"/>
      <c r="G31" s="20"/>
      <c r="H31" s="21"/>
      <c r="I31" s="21"/>
      <c r="J31" s="21"/>
    </row>
    <row r="32" spans="1:11" s="22" customFormat="1" ht="33.75" hidden="1" x14ac:dyDescent="0.4">
      <c r="A32" s="36">
        <v>4020202</v>
      </c>
      <c r="B32" s="37" t="s">
        <v>10</v>
      </c>
      <c r="C32" s="38">
        <v>0</v>
      </c>
      <c r="D32" s="39">
        <v>0</v>
      </c>
      <c r="E32" s="41"/>
      <c r="F32" s="19"/>
      <c r="G32" s="20"/>
      <c r="H32" s="21"/>
      <c r="I32" s="21"/>
      <c r="J32" s="21"/>
    </row>
    <row r="33" spans="1:10" s="22" customFormat="1" ht="27.75" hidden="1" x14ac:dyDescent="0.4">
      <c r="A33" s="36">
        <v>4020203</v>
      </c>
      <c r="B33" s="37" t="s">
        <v>11</v>
      </c>
      <c r="C33" s="38">
        <v>0</v>
      </c>
      <c r="D33" s="39">
        <v>0</v>
      </c>
      <c r="E33" s="41"/>
      <c r="F33" s="19"/>
      <c r="G33" s="20"/>
      <c r="H33" s="21"/>
      <c r="I33" s="21"/>
      <c r="J33" s="21"/>
    </row>
    <row r="34" spans="1:10" s="22" customFormat="1" ht="33.75" x14ac:dyDescent="0.4">
      <c r="A34" s="36">
        <v>4020204</v>
      </c>
      <c r="B34" s="37" t="s">
        <v>12</v>
      </c>
      <c r="C34" s="38">
        <v>537276</v>
      </c>
      <c r="D34" s="39">
        <v>1472284</v>
      </c>
      <c r="E34" s="41">
        <v>1521184</v>
      </c>
      <c r="F34" s="19"/>
      <c r="G34" s="20"/>
      <c r="H34" s="21"/>
      <c r="I34" s="21"/>
      <c r="J34" s="21"/>
    </row>
    <row r="35" spans="1:10" s="22" customFormat="1" ht="49.5" x14ac:dyDescent="0.4">
      <c r="A35" s="36">
        <v>4020205</v>
      </c>
      <c r="B35" s="37" t="s">
        <v>13</v>
      </c>
      <c r="C35" s="38">
        <v>221066</v>
      </c>
      <c r="D35" s="39">
        <v>567197</v>
      </c>
      <c r="E35" s="41">
        <v>584052</v>
      </c>
      <c r="F35" s="19"/>
      <c r="G35" s="20"/>
      <c r="H35" s="21"/>
      <c r="I35" s="21"/>
      <c r="J35" s="21"/>
    </row>
    <row r="36" spans="1:10" s="22" customFormat="1" ht="33.75" x14ac:dyDescent="0.4">
      <c r="A36" s="36">
        <v>4020206</v>
      </c>
      <c r="B36" s="37" t="s">
        <v>14</v>
      </c>
      <c r="C36" s="38">
        <v>362915</v>
      </c>
      <c r="D36" s="39">
        <v>1052779</v>
      </c>
      <c r="E36" s="41">
        <v>871358</v>
      </c>
      <c r="F36" s="19"/>
      <c r="G36" s="20"/>
      <c r="H36" s="21"/>
      <c r="I36" s="21"/>
      <c r="J36" s="21"/>
    </row>
    <row r="37" spans="1:10" s="22" customFormat="1" ht="33.75" x14ac:dyDescent="0.4">
      <c r="A37" s="36">
        <v>4020207</v>
      </c>
      <c r="B37" s="37" t="s">
        <v>15</v>
      </c>
      <c r="C37" s="38">
        <v>186756</v>
      </c>
      <c r="D37" s="39">
        <v>177249</v>
      </c>
      <c r="E37" s="41">
        <v>244883</v>
      </c>
      <c r="F37" s="19"/>
      <c r="G37" s="20"/>
      <c r="H37" s="21"/>
      <c r="I37" s="21"/>
      <c r="J37" s="21"/>
    </row>
    <row r="38" spans="1:10" s="22" customFormat="1" ht="9.75" hidden="1" customHeight="1" x14ac:dyDescent="0.4">
      <c r="A38" s="36">
        <v>4020208</v>
      </c>
      <c r="B38" s="37" t="s">
        <v>16</v>
      </c>
      <c r="C38" s="38">
        <v>0</v>
      </c>
      <c r="D38" s="39">
        <v>0</v>
      </c>
      <c r="E38" s="41"/>
      <c r="F38" s="19"/>
      <c r="G38" s="20"/>
      <c r="H38" s="21"/>
      <c r="I38" s="21"/>
      <c r="J38" s="21"/>
    </row>
    <row r="39" spans="1:10" s="22" customFormat="1" ht="33.75" x14ac:dyDescent="0.4">
      <c r="A39" s="36">
        <v>4020209</v>
      </c>
      <c r="B39" s="37" t="s">
        <v>17</v>
      </c>
      <c r="C39" s="38">
        <v>13912</v>
      </c>
      <c r="D39" s="39">
        <v>46747</v>
      </c>
      <c r="E39" s="41">
        <v>48786</v>
      </c>
      <c r="F39" s="19"/>
      <c r="G39" s="20"/>
      <c r="H39" s="21"/>
      <c r="I39" s="21"/>
      <c r="J39" s="21"/>
    </row>
    <row r="40" spans="1:10" s="22" customFormat="1" ht="33.75" x14ac:dyDescent="0.4">
      <c r="A40" s="36">
        <v>4020210</v>
      </c>
      <c r="B40" s="37" t="s">
        <v>18</v>
      </c>
      <c r="C40" s="38">
        <v>455168</v>
      </c>
      <c r="D40" s="39">
        <v>1306470</v>
      </c>
      <c r="E40" s="41">
        <v>1406258</v>
      </c>
      <c r="F40" s="19"/>
      <c r="G40" s="20"/>
      <c r="H40" s="21"/>
      <c r="I40" s="21"/>
      <c r="J40" s="21"/>
    </row>
    <row r="41" spans="1:10" s="22" customFormat="1" ht="49.5" x14ac:dyDescent="0.4">
      <c r="A41" s="36">
        <v>4020211</v>
      </c>
      <c r="B41" s="37" t="s">
        <v>19</v>
      </c>
      <c r="C41" s="38">
        <v>4483</v>
      </c>
      <c r="D41" s="39">
        <v>27622</v>
      </c>
      <c r="E41" s="41">
        <v>5719</v>
      </c>
      <c r="F41" s="19"/>
      <c r="G41" s="20"/>
      <c r="H41" s="21"/>
      <c r="I41" s="21"/>
      <c r="J41" s="21"/>
    </row>
    <row r="42" spans="1:10" s="22" customFormat="1" ht="27.75" hidden="1" x14ac:dyDescent="0.4">
      <c r="A42" s="36">
        <v>4020212</v>
      </c>
      <c r="B42" s="37" t="s">
        <v>20</v>
      </c>
      <c r="C42" s="38">
        <v>0</v>
      </c>
      <c r="D42" s="39">
        <v>0</v>
      </c>
      <c r="E42" s="41"/>
      <c r="F42" s="19"/>
      <c r="G42" s="20"/>
      <c r="H42" s="21"/>
      <c r="I42" s="21"/>
      <c r="J42" s="21"/>
    </row>
    <row r="43" spans="1:10" s="22" customFormat="1" ht="27.75" hidden="1" x14ac:dyDescent="0.4">
      <c r="A43" s="36">
        <v>4020213</v>
      </c>
      <c r="B43" s="37" t="s">
        <v>21</v>
      </c>
      <c r="C43" s="38">
        <v>0</v>
      </c>
      <c r="D43" s="39">
        <v>0</v>
      </c>
      <c r="E43" s="41"/>
      <c r="F43" s="19"/>
      <c r="G43" s="20"/>
      <c r="H43" s="21"/>
      <c r="I43" s="21"/>
      <c r="J43" s="21"/>
    </row>
    <row r="44" spans="1:10" s="22" customFormat="1" ht="49.5" x14ac:dyDescent="0.4">
      <c r="A44" s="36">
        <v>4020214</v>
      </c>
      <c r="B44" s="37" t="s">
        <v>22</v>
      </c>
      <c r="C44" s="38">
        <v>84558</v>
      </c>
      <c r="D44" s="39">
        <v>376725</v>
      </c>
      <c r="E44" s="41">
        <v>424120</v>
      </c>
      <c r="F44" s="19"/>
      <c r="G44" s="20"/>
      <c r="H44" s="21"/>
      <c r="I44" s="21"/>
      <c r="J44" s="21"/>
    </row>
    <row r="45" spans="1:10" s="22" customFormat="1" ht="81" x14ac:dyDescent="0.4">
      <c r="A45" s="36">
        <v>4020215</v>
      </c>
      <c r="B45" s="37" t="s">
        <v>23</v>
      </c>
      <c r="C45" s="38">
        <v>19222</v>
      </c>
      <c r="D45" s="39">
        <v>49767</v>
      </c>
      <c r="E45" s="41">
        <v>42575</v>
      </c>
      <c r="F45" s="19"/>
      <c r="G45" s="20"/>
      <c r="H45" s="21"/>
      <c r="I45" s="21"/>
      <c r="J45" s="21"/>
    </row>
    <row r="46" spans="1:10" s="22" customFormat="1" ht="27.75" x14ac:dyDescent="0.4">
      <c r="A46" s="36">
        <v>4020216</v>
      </c>
      <c r="B46" s="37" t="s">
        <v>24</v>
      </c>
      <c r="C46" s="38">
        <v>69918</v>
      </c>
      <c r="D46" s="39">
        <v>202583</v>
      </c>
      <c r="E46" s="41">
        <v>223531</v>
      </c>
      <c r="F46" s="19"/>
      <c r="G46" s="20"/>
      <c r="H46" s="21"/>
      <c r="I46" s="21"/>
      <c r="J46" s="21"/>
    </row>
    <row r="47" spans="1:10" s="5" customFormat="1" ht="21.75" customHeight="1" x14ac:dyDescent="0.25">
      <c r="A47" s="42"/>
      <c r="B47" s="34" t="s">
        <v>25</v>
      </c>
      <c r="C47" s="35" t="s">
        <v>8</v>
      </c>
      <c r="D47" s="31" t="e">
        <f>D50+D56+D60+D62</f>
        <v>#REF!</v>
      </c>
      <c r="E47" s="31">
        <v>5411348</v>
      </c>
    </row>
    <row r="48" spans="1:10" s="5" customFormat="1" ht="30.75" hidden="1" x14ac:dyDescent="0.25">
      <c r="A48" s="43"/>
      <c r="B48" s="34" t="s">
        <v>47</v>
      </c>
      <c r="C48" s="35"/>
      <c r="D48" s="39">
        <v>80456</v>
      </c>
      <c r="E48" s="31"/>
    </row>
    <row r="49" spans="1:10" s="5" customFormat="1" ht="18.75" customHeight="1" x14ac:dyDescent="0.25">
      <c r="A49" s="44"/>
      <c r="B49" s="34" t="s">
        <v>26</v>
      </c>
      <c r="C49" s="35" t="e">
        <f>C50+C56+C60+#REF!</f>
        <v>#REF!</v>
      </c>
      <c r="D49" s="31" t="e">
        <f>D47</f>
        <v>#REF!</v>
      </c>
      <c r="E49" s="31">
        <f>E50+E56+E60+E62</f>
        <v>5411348</v>
      </c>
    </row>
    <row r="50" spans="1:10" s="5" customFormat="1" ht="30.75" x14ac:dyDescent="0.25">
      <c r="A50" s="45" t="s">
        <v>27</v>
      </c>
      <c r="B50" s="46" t="s">
        <v>28</v>
      </c>
      <c r="C50" s="47" t="s">
        <v>29</v>
      </c>
      <c r="D50" s="48" t="e">
        <f>D52+D53+D54+#REF!</f>
        <v>#REF!</v>
      </c>
      <c r="E50" s="48">
        <f>E52+E53+E54+E55</f>
        <v>1403531</v>
      </c>
      <c r="F50" s="6"/>
      <c r="G50" s="5" t="s">
        <v>30</v>
      </c>
    </row>
    <row r="51" spans="1:10" s="5" customFormat="1" ht="30.75" x14ac:dyDescent="0.25">
      <c r="A51" s="49"/>
      <c r="B51" s="46" t="s">
        <v>31</v>
      </c>
      <c r="C51" s="50"/>
      <c r="D51" s="51"/>
      <c r="E51" s="51"/>
      <c r="F51" s="6"/>
      <c r="I51" s="6"/>
    </row>
    <row r="52" spans="1:10" s="5" customFormat="1" ht="47.25" x14ac:dyDescent="0.25">
      <c r="A52" s="49"/>
      <c r="B52" s="52" t="s">
        <v>32</v>
      </c>
      <c r="C52" s="27" t="s">
        <v>33</v>
      </c>
      <c r="D52" s="39">
        <v>30000</v>
      </c>
      <c r="E52" s="39">
        <v>30000</v>
      </c>
    </row>
    <row r="53" spans="1:10" s="5" customFormat="1" ht="31.5" x14ac:dyDescent="0.25">
      <c r="A53" s="49"/>
      <c r="B53" s="53" t="s">
        <v>34</v>
      </c>
      <c r="C53" s="27"/>
      <c r="D53" s="39">
        <v>1000000</v>
      </c>
      <c r="E53" s="39">
        <v>1000000</v>
      </c>
    </row>
    <row r="54" spans="1:10" s="5" customFormat="1" ht="31.5" x14ac:dyDescent="0.25">
      <c r="A54" s="49"/>
      <c r="B54" s="53" t="s">
        <v>35</v>
      </c>
      <c r="C54" s="27"/>
      <c r="D54" s="54">
        <f>281084</f>
        <v>281084</v>
      </c>
      <c r="E54" s="54">
        <v>223531</v>
      </c>
      <c r="F54" s="6"/>
      <c r="G54" s="6"/>
      <c r="J54" s="6"/>
    </row>
    <row r="55" spans="1:10" s="5" customFormat="1" ht="31.5" x14ac:dyDescent="0.25">
      <c r="A55" s="49"/>
      <c r="B55" s="53" t="s">
        <v>36</v>
      </c>
      <c r="C55" s="27"/>
      <c r="D55" s="39">
        <v>150000</v>
      </c>
      <c r="E55" s="39">
        <v>150000</v>
      </c>
      <c r="F55" s="6"/>
      <c r="G55" s="6"/>
    </row>
    <row r="56" spans="1:10" s="5" customFormat="1" ht="64.5" customHeight="1" x14ac:dyDescent="0.25">
      <c r="A56" s="55" t="s">
        <v>37</v>
      </c>
      <c r="B56" s="56" t="s">
        <v>53</v>
      </c>
      <c r="C56" s="57" t="e">
        <f>#REF!+#REF!+#REF!</f>
        <v>#REF!</v>
      </c>
      <c r="D56" s="31" t="e">
        <f>D57+#REF!+D59</f>
        <v>#REF!</v>
      </c>
      <c r="E56" s="31">
        <f>E57+E59+E58</f>
        <v>3740803</v>
      </c>
    </row>
    <row r="57" spans="1:10" s="5" customFormat="1" ht="94.5" x14ac:dyDescent="0.25">
      <c r="A57" s="58"/>
      <c r="B57" s="59" t="s">
        <v>54</v>
      </c>
      <c r="C57" s="60" t="s">
        <v>38</v>
      </c>
      <c r="D57" s="39">
        <f>2872203+1955-250000</f>
        <v>2624158</v>
      </c>
      <c r="E57" s="39">
        <f>2334545+1406258-250000-1500000</f>
        <v>1990803</v>
      </c>
      <c r="F57" s="6"/>
    </row>
    <row r="58" spans="1:10" s="5" customFormat="1" ht="63" x14ac:dyDescent="0.25">
      <c r="A58" s="58"/>
      <c r="B58" s="59" t="s">
        <v>56</v>
      </c>
      <c r="C58" s="60"/>
      <c r="D58" s="39"/>
      <c r="E58" s="39">
        <v>1500000</v>
      </c>
      <c r="F58" s="6"/>
    </row>
    <row r="59" spans="1:10" s="5" customFormat="1" ht="31.5" customHeight="1" x14ac:dyDescent="0.25">
      <c r="A59" s="61"/>
      <c r="B59" s="62" t="s">
        <v>52</v>
      </c>
      <c r="C59" s="60" t="s">
        <v>39</v>
      </c>
      <c r="D59" s="39">
        <v>250000</v>
      </c>
      <c r="E59" s="39">
        <v>250000</v>
      </c>
    </row>
    <row r="60" spans="1:10" s="5" customFormat="1" ht="31.5" x14ac:dyDescent="0.25">
      <c r="A60" s="63" t="s">
        <v>40</v>
      </c>
      <c r="B60" s="56" t="s">
        <v>41</v>
      </c>
      <c r="C60" s="64" t="s">
        <v>42</v>
      </c>
      <c r="D60" s="65">
        <v>30000</v>
      </c>
      <c r="E60" s="65">
        <v>30000</v>
      </c>
    </row>
    <row r="61" spans="1:10" s="5" customFormat="1" ht="51" customHeight="1" x14ac:dyDescent="0.25">
      <c r="A61" s="66"/>
      <c r="B61" s="56" t="s">
        <v>55</v>
      </c>
      <c r="C61" s="67"/>
      <c r="D61" s="68"/>
      <c r="E61" s="68"/>
    </row>
    <row r="62" spans="1:10" s="5" customFormat="1" ht="30.75" x14ac:dyDescent="0.25">
      <c r="A62" s="63" t="s">
        <v>43</v>
      </c>
      <c r="B62" s="69" t="s">
        <v>48</v>
      </c>
      <c r="C62" s="70"/>
      <c r="D62" s="65">
        <v>594372</v>
      </c>
      <c r="E62" s="65">
        <v>237014</v>
      </c>
    </row>
    <row r="63" spans="1:10" s="5" customFormat="1" ht="14.25" customHeight="1" x14ac:dyDescent="0.25">
      <c r="A63" s="66"/>
      <c r="B63" s="71"/>
      <c r="C63" s="72"/>
      <c r="D63" s="68"/>
      <c r="E63" s="68"/>
    </row>
    <row r="64" spans="1:10" s="5" customFormat="1" ht="30.75" hidden="1" x14ac:dyDescent="0.25">
      <c r="A64" s="73"/>
      <c r="B64" s="73"/>
      <c r="C64" s="73"/>
      <c r="D64" s="73"/>
      <c r="E64" s="73"/>
    </row>
    <row r="65" spans="1:5" s="5" customFormat="1" ht="30.75" x14ac:dyDescent="0.25">
      <c r="A65" s="74"/>
      <c r="B65" s="74"/>
      <c r="C65" s="74"/>
      <c r="D65" s="74"/>
      <c r="E65" s="74"/>
    </row>
    <row r="66" spans="1:5" s="5" customFormat="1" ht="30.75" x14ac:dyDescent="0.25">
      <c r="A66" s="12"/>
      <c r="B66" s="13"/>
      <c r="C66" s="14"/>
      <c r="D66" s="14"/>
      <c r="E66" s="12"/>
    </row>
  </sheetData>
  <mergeCells count="18">
    <mergeCell ref="A7:E7"/>
    <mergeCell ref="A8:A9"/>
    <mergeCell ref="B8:B9"/>
    <mergeCell ref="A47:A49"/>
    <mergeCell ref="A50:A55"/>
    <mergeCell ref="C50:C51"/>
    <mergeCell ref="E50:E51"/>
    <mergeCell ref="D50:D51"/>
    <mergeCell ref="A64:E64"/>
    <mergeCell ref="A56:A59"/>
    <mergeCell ref="A60:A61"/>
    <mergeCell ref="C60:C61"/>
    <mergeCell ref="E60:E61"/>
    <mergeCell ref="A62:A63"/>
    <mergeCell ref="B62:B63"/>
    <mergeCell ref="E62:E63"/>
    <mergeCell ref="D60:D61"/>
    <mergeCell ref="D62:D63"/>
  </mergeCells>
  <pageMargins left="1.0236220472440944" right="0.43307086614173229" top="0.94488188976377963" bottom="0.55118110236220474" header="0.31496062992125984" footer="0.31496062992125984"/>
  <pageSetup paperSize="9" scale="82" fitToWidth="0" orientation="portrait" verticalDpi="0" r:id="rId1"/>
  <rowBreaks count="1" manualBreakCount="1">
    <brk id="5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ugxt</dc:creator>
  <cp:lastModifiedBy>ef</cp:lastModifiedBy>
  <cp:lastPrinted>2025-02-13T13:03:55Z</cp:lastPrinted>
  <dcterms:created xsi:type="dcterms:W3CDTF">2015-06-05T18:19:34Z</dcterms:created>
  <dcterms:modified xsi:type="dcterms:W3CDTF">2025-02-13T13:04:11Z</dcterms:modified>
</cp:coreProperties>
</file>