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490" windowHeight="7755"/>
  </bookViews>
  <sheets>
    <sheet name="2" sheetId="2" r:id="rId1"/>
  </sheets>
  <definedNames>
    <definedName name="_xlnm.Print_Titles" localSheetId="0">'2'!$A:$B,'2'!$21:$21</definedName>
    <definedName name="_xlnm.Print_Area" localSheetId="0">'2'!$A$1:$E$76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4" i="2" l="1"/>
  <c r="E72" i="2"/>
  <c r="E71" i="2" s="1"/>
  <c r="E57" i="2"/>
  <c r="E58" i="2"/>
  <c r="E59" i="2"/>
  <c r="E60" i="2"/>
  <c r="E61" i="2"/>
  <c r="E63" i="2"/>
  <c r="E64" i="2"/>
  <c r="E65" i="2"/>
  <c r="E66" i="2"/>
  <c r="E67" i="2"/>
  <c r="E68" i="2"/>
  <c r="E69" i="2"/>
  <c r="E52" i="2"/>
  <c r="E45" i="2"/>
  <c r="E46" i="2"/>
  <c r="E47" i="2"/>
  <c r="E48" i="2"/>
  <c r="E49" i="2"/>
  <c r="E50" i="2"/>
  <c r="E51" i="2"/>
  <c r="E34" i="2"/>
  <c r="E35" i="2"/>
  <c r="E37" i="2"/>
  <c r="E38" i="2"/>
  <c r="E39" i="2"/>
  <c r="E40" i="2"/>
  <c r="E41" i="2"/>
  <c r="E42" i="2"/>
  <c r="E43" i="2"/>
  <c r="E44" i="2"/>
  <c r="E24" i="2"/>
  <c r="E25" i="2"/>
  <c r="E26" i="2"/>
  <c r="E27" i="2"/>
  <c r="E28" i="2"/>
  <c r="E30" i="2"/>
  <c r="E32" i="2"/>
  <c r="E33" i="2"/>
  <c r="D71" i="2"/>
  <c r="D62" i="2"/>
  <c r="D56" i="2"/>
  <c r="D55" i="2" s="1"/>
  <c r="D36" i="2"/>
  <c r="D31" i="2"/>
  <c r="D23" i="2"/>
  <c r="D22" i="2" l="1"/>
  <c r="D75" i="2"/>
  <c r="C31" i="2"/>
  <c r="E31" i="2" s="1"/>
  <c r="C56" i="2" l="1"/>
  <c r="E56" i="2" s="1"/>
  <c r="C62" i="2"/>
  <c r="E62" i="2" s="1"/>
  <c r="C29" i="2"/>
  <c r="E29" i="2" s="1"/>
  <c r="C71" i="2" l="1"/>
  <c r="C55" i="2"/>
  <c r="E55" i="2" s="1"/>
  <c r="C36" i="2"/>
  <c r="E36" i="2" s="1"/>
  <c r="C23" i="2"/>
  <c r="E23" i="2" s="1"/>
  <c r="C22" i="2" l="1"/>
  <c r="C75" i="2" l="1"/>
  <c r="E22" i="2"/>
  <c r="E75" i="2" s="1"/>
</calcChain>
</file>

<file path=xl/sharedStrings.xml><?xml version="1.0" encoding="utf-8"?>
<sst xmlns="http://schemas.openxmlformats.org/spreadsheetml/2006/main" count="67" uniqueCount="63">
  <si>
    <t>Код</t>
  </si>
  <si>
    <t>Наименование групп, подгрупп, статей и подстатей доходов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</si>
  <si>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</si>
  <si>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</si>
  <si>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</si>
  <si>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</si>
  <si>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Налог с потенциально возможного к получению годового дохода для индивидуальных предпринимателей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</si>
  <si>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</si>
  <si>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</si>
  <si>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</si>
  <si>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</si>
  <si>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</si>
  <si>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</si>
  <si>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</si>
  <si>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</si>
  <si>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Отчисления от фиксированного сельскохозяйственного налога</t>
  </si>
  <si>
    <t>Прочие налоги, пошлины и сборы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</si>
  <si>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</si>
  <si>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</si>
  <si>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</si>
  <si>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</si>
  <si>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</si>
  <si>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</si>
  <si>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</si>
  <si>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</si>
  <si>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</si>
  <si>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</si>
  <si>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</si>
  <si>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</si>
  <si>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целевых бюджетных фондов</t>
  </si>
  <si>
    <t>Территориальные целевые бюджетные экологические фонды</t>
  </si>
  <si>
    <t>ИТОГО</t>
  </si>
  <si>
    <t>Налог с выручки организаций, применяющих упрощенную систему налогообложения</t>
  </si>
  <si>
    <t>Доходы от оказания муниципальными учреждениями платных услуг и иной приносящей доход деятельности</t>
  </si>
  <si>
    <t>Акциз на продукцию, производимую на территории ПМР</t>
  </si>
  <si>
    <t>Перечисление чистого дохода центрального банка</t>
  </si>
  <si>
    <t>Налоги на товары и услуги, лицензионные и регистрационные сборы</t>
  </si>
  <si>
    <t xml:space="preserve">к Решению Тираспольского городского </t>
  </si>
  <si>
    <t xml:space="preserve">Совета народных депутатов </t>
  </si>
  <si>
    <t>Приложение № 2</t>
  </si>
  <si>
    <t>Сбор за стоянку, парковку и использование пунктов остановки маршрутными и легковыми такси</t>
  </si>
  <si>
    <t>Разовый сбор за право торговли</t>
  </si>
  <si>
    <t>Целевой сбор с граждан на благоустройство территории города, села (поселка)</t>
  </si>
  <si>
    <t>Сбор за участие в ярмарках, выставках, фестивалях и (или) иных культурно-массовых мероприятиях, организуемых местными органами государственной власти и управления</t>
  </si>
  <si>
    <t>Налог на рекламу</t>
  </si>
  <si>
    <t>Налог на содержание жилищного фонда, объектов социально-культурной сферы и благоустройство территории города (района)</t>
  </si>
  <si>
    <t>Сбор за приобретение недвижимого имущества</t>
  </si>
  <si>
    <t>Сбор за распространение наружной рекламы</t>
  </si>
  <si>
    <t>Целевой сбор на содержание и развитие социальной сферы и инфраструктуры села (поселка)</t>
  </si>
  <si>
    <t>Прочие местные налоги и сборы</t>
  </si>
  <si>
    <t xml:space="preserve">№ 3  от 13 февраля 2025 г.  </t>
  </si>
  <si>
    <t>Действующая редакция</t>
  </si>
  <si>
    <t>Отклонение</t>
  </si>
  <si>
    <t>2025 год</t>
  </si>
  <si>
    <t>Доходы местного бюджета города Тирасполь в разрезе основных видов налоговых, неналоговых и иных обязательных платежей на 2025 год</t>
  </si>
  <si>
    <t xml:space="preserve">"О внесении изменений и дополнений в </t>
  </si>
  <si>
    <t>Решение Тираспольского городского</t>
  </si>
  <si>
    <t xml:space="preserve">Совета народных депутатов № 3 </t>
  </si>
  <si>
    <t>«Об утверждении местного бюджета</t>
  </si>
  <si>
    <t xml:space="preserve">города Тирасполь на 2025 год», принятое </t>
  </si>
  <si>
    <t>на 19-ой сессии 26 созыва 13 февраля 2025 года"</t>
  </si>
  <si>
    <t>города Тирасполь на 2025 год»</t>
  </si>
  <si>
    <t xml:space="preserve">№ 58  от 22  мая 2025 г.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</si>
</sst>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₽_-;\-* #,##0\ _₽_-;_-* &quot;-&quot;\ _₽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54">
    <xf numFmtId="0" fontId="0" fillId="0" borderId="0" xfId="0"/>
    <xf numFmtId="164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3" fontId="4" fillId="3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left" wrapText="1"/>
    </xf>
    <xf numFmtId="3" fontId="4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3" fontId="3" fillId="2" borderId="1" xfId="0" applyNumberFormat="1" applyFont="1" applyFill="1" applyBorder="1" applyAlignment="1">
      <alignment horizontal="right" wrapText="1"/>
    </xf>
    <xf numFmtId="41" fontId="4" fillId="2" borderId="1" xfId="0" applyNumberFormat="1" applyFont="1" applyFill="1" applyBorder="1" applyAlignment="1">
      <alignment horizontal="right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wrapText="1"/>
    </xf>
    <xf numFmtId="1" fontId="3" fillId="2" borderId="0" xfId="0" applyNumberFormat="1" applyFont="1" applyFill="1" applyAlignment="1">
      <alignment wrapText="1"/>
    </xf>
    <xf numFmtId="165" fontId="3" fillId="2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left" wrapText="1"/>
    </xf>
    <xf numFmtId="3" fontId="5" fillId="0" borderId="1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3" fontId="6" fillId="0" borderId="0" xfId="0" applyNumberFormat="1" applyFont="1"/>
    <xf numFmtId="3" fontId="4" fillId="0" borderId="0" xfId="0" applyNumberFormat="1" applyFont="1" applyFill="1" applyAlignment="1">
      <alignment vertical="center" wrapText="1"/>
    </xf>
    <xf numFmtId="3" fontId="7" fillId="0" borderId="0" xfId="0" applyNumberFormat="1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9" fillId="2" borderId="0" xfId="0" applyFont="1" applyFill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Alignment="1"/>
    <xf numFmtId="0" fontId="3" fillId="0" borderId="2" xfId="0" applyFont="1" applyBorder="1"/>
    <xf numFmtId="0" fontId="10" fillId="0" borderId="0" xfId="0" applyFont="1" applyAlignment="1">
      <alignment wrapText="1"/>
    </xf>
    <xf numFmtId="3" fontId="3" fillId="2" borderId="3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8" fillId="0" borderId="0" xfId="0" applyFont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Fill="1" applyBorder="1" applyAlignment="1">
      <alignment horizontal="right"/>
    </xf>
    <xf numFmtId="0" fontId="6" fillId="0" borderId="0" xfId="0" applyFont="1" applyAlignment="1">
      <alignment horizontal="right" vertical="center"/>
    </xf>
    <xf numFmtId="164" fontId="3" fillId="2" borderId="0" xfId="0" applyNumberFormat="1" applyFont="1" applyFill="1" applyAlignment="1">
      <alignment horizontal="right" wrapText="1"/>
    </xf>
    <xf numFmtId="0" fontId="9" fillId="2" borderId="0" xfId="0" applyFont="1" applyFill="1" applyAlignment="1">
      <alignment horizontal="center" wrapText="1"/>
    </xf>
  </cellXfs>
  <cellStyles count="5">
    <cellStyle name="Обычный" xfId="0" builtinId="0"/>
    <cellStyle name="Обычный 3" xfId="1"/>
    <cellStyle name="Финансовый 2" xfId="4"/>
    <cellStyle name="Финансовый 3" xfId="2"/>
    <cellStyle name="Финансов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view="pageBreakPreview" zoomScaleNormal="80" zoomScaleSheetLayoutView="100" workbookViewId="0">
      <pane xSplit="2" ySplit="21" topLeftCell="C42" activePane="bottomRight" state="frozen"/>
      <selection pane="topRight" activeCell="C1" sqref="C1"/>
      <selection pane="bottomLeft" activeCell="A10" sqref="A10"/>
      <selection pane="bottomRight" activeCell="J17" sqref="J17"/>
    </sheetView>
  </sheetViews>
  <sheetFormatPr defaultRowHeight="12.75" x14ac:dyDescent="0.2"/>
  <cols>
    <col min="1" max="1" width="10" style="2" bestFit="1" customWidth="1"/>
    <col min="2" max="2" width="57.140625" style="3" customWidth="1"/>
    <col min="3" max="3" width="12.7109375" style="4" hidden="1" customWidth="1"/>
    <col min="4" max="4" width="12.7109375" style="4" customWidth="1"/>
    <col min="5" max="5" width="12.7109375" style="4" hidden="1" customWidth="1"/>
    <col min="6" max="16384" width="9.140625" style="5"/>
  </cols>
  <sheetData>
    <row r="1" spans="2:9" x14ac:dyDescent="0.2">
      <c r="D1" s="51" t="s">
        <v>39</v>
      </c>
    </row>
    <row r="2" spans="2:9" x14ac:dyDescent="0.2">
      <c r="D2" s="51" t="s">
        <v>37</v>
      </c>
    </row>
    <row r="3" spans="2:9" x14ac:dyDescent="0.2">
      <c r="D3" s="51" t="s">
        <v>38</v>
      </c>
    </row>
    <row r="4" spans="2:9" x14ac:dyDescent="0.2">
      <c r="D4" s="51" t="s">
        <v>62</v>
      </c>
    </row>
    <row r="5" spans="2:9" x14ac:dyDescent="0.2">
      <c r="D5" s="51" t="s">
        <v>55</v>
      </c>
    </row>
    <row r="6" spans="2:9" x14ac:dyDescent="0.2">
      <c r="D6" s="51" t="s">
        <v>56</v>
      </c>
    </row>
    <row r="7" spans="2:9" x14ac:dyDescent="0.2">
      <c r="D7" s="51" t="s">
        <v>57</v>
      </c>
    </row>
    <row r="8" spans="2:9" x14ac:dyDescent="0.2">
      <c r="D8" s="51" t="s">
        <v>58</v>
      </c>
    </row>
    <row r="9" spans="2:9" x14ac:dyDescent="0.2">
      <c r="D9" s="51" t="s">
        <v>59</v>
      </c>
    </row>
    <row r="10" spans="2:9" x14ac:dyDescent="0.2">
      <c r="D10" s="51" t="s">
        <v>60</v>
      </c>
    </row>
    <row r="11" spans="2:9" x14ac:dyDescent="0.2">
      <c r="D11" s="52"/>
    </row>
    <row r="12" spans="2:9" ht="15.75" x14ac:dyDescent="0.25">
      <c r="D12" s="50" t="s">
        <v>39</v>
      </c>
    </row>
    <row r="13" spans="2:9" s="30" customFormat="1" ht="12.75" customHeight="1" x14ac:dyDescent="0.25">
      <c r="B13" s="40"/>
      <c r="C13" s="40"/>
      <c r="D13" s="49" t="s">
        <v>37</v>
      </c>
      <c r="E13" s="48"/>
      <c r="F13" s="40"/>
      <c r="G13" s="40"/>
      <c r="H13" s="40"/>
      <c r="I13" s="48"/>
    </row>
    <row r="14" spans="2:9" s="30" customFormat="1" ht="12.75" customHeight="1" x14ac:dyDescent="0.25">
      <c r="B14" s="41"/>
      <c r="C14" s="41"/>
      <c r="D14" s="49" t="s">
        <v>38</v>
      </c>
      <c r="E14" s="47"/>
      <c r="F14" s="41"/>
      <c r="G14" s="41"/>
      <c r="H14" s="41"/>
      <c r="I14" s="47"/>
    </row>
    <row r="15" spans="2:9" s="30" customFormat="1" ht="15.75" x14ac:dyDescent="0.25">
      <c r="B15" s="41"/>
      <c r="C15" s="41"/>
      <c r="D15" s="49" t="s">
        <v>50</v>
      </c>
      <c r="E15" s="47"/>
      <c r="F15" s="41"/>
      <c r="G15" s="41"/>
      <c r="H15" s="41"/>
      <c r="I15" s="47"/>
    </row>
    <row r="16" spans="2:9" s="30" customFormat="1" ht="12.75" customHeight="1" x14ac:dyDescent="0.25">
      <c r="B16" s="41"/>
      <c r="C16" s="41"/>
      <c r="D16" s="51" t="s">
        <v>58</v>
      </c>
      <c r="E16" s="47"/>
      <c r="F16" s="41"/>
      <c r="G16" s="41"/>
      <c r="H16" s="41"/>
      <c r="I16" s="47"/>
    </row>
    <row r="17" spans="1:9" s="30" customFormat="1" ht="12.75" customHeight="1" x14ac:dyDescent="0.25">
      <c r="B17" s="40"/>
      <c r="C17" s="40"/>
      <c r="D17" s="51" t="s">
        <v>61</v>
      </c>
      <c r="E17" s="48"/>
      <c r="F17" s="40"/>
      <c r="G17" s="40"/>
      <c r="H17" s="40"/>
      <c r="I17" s="37"/>
    </row>
    <row r="18" spans="1:9" s="30" customFormat="1" ht="12.75" customHeight="1" x14ac:dyDescent="0.25">
      <c r="B18" s="41"/>
      <c r="C18" s="41"/>
      <c r="E18" s="47"/>
      <c r="F18" s="41"/>
      <c r="G18" s="41"/>
      <c r="H18" s="41"/>
      <c r="I18" s="38"/>
    </row>
    <row r="19" spans="1:9" s="30" customFormat="1" ht="43.5" customHeight="1" x14ac:dyDescent="0.25">
      <c r="A19" s="53" t="s">
        <v>54</v>
      </c>
      <c r="B19" s="53"/>
      <c r="C19" s="53"/>
      <c r="D19" s="53"/>
      <c r="E19" s="53"/>
      <c r="F19" s="39"/>
      <c r="G19" s="39"/>
      <c r="H19" s="39"/>
      <c r="I19" s="39"/>
    </row>
    <row r="20" spans="1:9" s="30" customFormat="1" ht="12.75" customHeight="1" x14ac:dyDescent="0.2">
      <c r="A20" s="27"/>
      <c r="B20" s="28"/>
      <c r="C20" s="29"/>
      <c r="D20" s="29"/>
      <c r="E20" s="29"/>
    </row>
    <row r="21" spans="1:9" s="7" customFormat="1" ht="38.25" x14ac:dyDescent="0.25">
      <c r="A21" s="6" t="s">
        <v>0</v>
      </c>
      <c r="B21" s="6" t="s">
        <v>1</v>
      </c>
      <c r="C21" s="1" t="s">
        <v>51</v>
      </c>
      <c r="D21" s="1" t="s">
        <v>53</v>
      </c>
      <c r="E21" s="1" t="s">
        <v>52</v>
      </c>
    </row>
    <row r="22" spans="1:9" x14ac:dyDescent="0.2">
      <c r="A22" s="8">
        <v>1000000</v>
      </c>
      <c r="B22" s="9" t="s">
        <v>2</v>
      </c>
      <c r="C22" s="10">
        <f t="shared" ref="C22:D22" si="0">SUM(C23+C33+C35+C43+C32)</f>
        <v>452906288</v>
      </c>
      <c r="D22" s="10">
        <f t="shared" si="0"/>
        <v>351824573</v>
      </c>
      <c r="E22" s="10">
        <f>D22-C22</f>
        <v>-101081715</v>
      </c>
    </row>
    <row r="23" spans="1:9" x14ac:dyDescent="0.2">
      <c r="A23" s="6">
        <v>1010000</v>
      </c>
      <c r="B23" s="11" t="s">
        <v>3</v>
      </c>
      <c r="C23" s="12">
        <f t="shared" ref="C23:D23" si="1">SUM(C24:C29)</f>
        <v>381385472</v>
      </c>
      <c r="D23" s="12">
        <f t="shared" si="1"/>
        <v>280303757</v>
      </c>
      <c r="E23" s="12">
        <f>D23-C23</f>
        <v>-101081715</v>
      </c>
    </row>
    <row r="24" spans="1:9" hidden="1" x14ac:dyDescent="0.2">
      <c r="A24" s="6">
        <v>1010100</v>
      </c>
      <c r="B24" s="13" t="s">
        <v>4</v>
      </c>
      <c r="C24" s="12"/>
      <c r="D24" s="12"/>
      <c r="E24" s="12">
        <f t="shared" ref="E24:E52" si="2">D24-C24</f>
        <v>0</v>
      </c>
    </row>
    <row r="25" spans="1:9" ht="25.5" hidden="1" x14ac:dyDescent="0.2">
      <c r="A25" s="6">
        <v>1010200</v>
      </c>
      <c r="B25" s="13" t="s">
        <v>5</v>
      </c>
      <c r="C25" s="12"/>
      <c r="D25" s="12"/>
      <c r="E25" s="12">
        <f t="shared" si="2"/>
        <v>0</v>
      </c>
    </row>
    <row r="26" spans="1:9" ht="25.5" x14ac:dyDescent="0.2">
      <c r="A26" s="6">
        <v>1010500</v>
      </c>
      <c r="B26" s="14" t="s">
        <v>6</v>
      </c>
      <c r="C26" s="12">
        <v>3381041</v>
      </c>
      <c r="D26" s="12">
        <v>3381041</v>
      </c>
      <c r="E26" s="12">
        <f t="shared" si="2"/>
        <v>0</v>
      </c>
    </row>
    <row r="27" spans="1:9" ht="25.5" x14ac:dyDescent="0.2">
      <c r="A27" s="6">
        <v>1010600</v>
      </c>
      <c r="B27" s="13" t="s">
        <v>32</v>
      </c>
      <c r="C27" s="12">
        <v>25589355</v>
      </c>
      <c r="D27" s="12">
        <v>25589355</v>
      </c>
      <c r="E27" s="12">
        <f t="shared" si="2"/>
        <v>0</v>
      </c>
    </row>
    <row r="28" spans="1:9" ht="25.5" x14ac:dyDescent="0.2">
      <c r="A28" s="6">
        <v>1010601</v>
      </c>
      <c r="B28" s="13" t="s">
        <v>7</v>
      </c>
      <c r="C28" s="12">
        <v>46095646</v>
      </c>
      <c r="D28" s="12">
        <v>46095646</v>
      </c>
      <c r="E28" s="12">
        <f t="shared" si="2"/>
        <v>0</v>
      </c>
    </row>
    <row r="29" spans="1:9" x14ac:dyDescent="0.2">
      <c r="A29" s="6">
        <v>1010700</v>
      </c>
      <c r="B29" s="13" t="s">
        <v>8</v>
      </c>
      <c r="C29" s="12">
        <f>301710981+4608449</f>
        <v>306319430</v>
      </c>
      <c r="D29" s="12">
        <v>205237715</v>
      </c>
      <c r="E29" s="12">
        <f t="shared" si="2"/>
        <v>-101081715</v>
      </c>
    </row>
    <row r="30" spans="1:9" ht="6" hidden="1" customHeight="1" x14ac:dyDescent="0.2">
      <c r="A30" s="15"/>
      <c r="B30" s="13"/>
      <c r="C30" s="12"/>
      <c r="D30" s="12"/>
      <c r="E30" s="12">
        <f t="shared" si="2"/>
        <v>0</v>
      </c>
    </row>
    <row r="31" spans="1:9" ht="15" customHeight="1" x14ac:dyDescent="0.2">
      <c r="A31" s="35">
        <v>1020000</v>
      </c>
      <c r="B31" s="36" t="s">
        <v>36</v>
      </c>
      <c r="C31" s="12">
        <f>C32</f>
        <v>26546853</v>
      </c>
      <c r="D31" s="12">
        <f>D32</f>
        <v>26546853</v>
      </c>
      <c r="E31" s="12">
        <f t="shared" si="2"/>
        <v>0</v>
      </c>
    </row>
    <row r="32" spans="1:9" x14ac:dyDescent="0.2">
      <c r="A32" s="15">
        <v>1020200</v>
      </c>
      <c r="B32" s="16" t="s">
        <v>34</v>
      </c>
      <c r="C32" s="17">
        <v>26546853</v>
      </c>
      <c r="D32" s="17">
        <v>26546853</v>
      </c>
      <c r="E32" s="12">
        <f t="shared" si="2"/>
        <v>0</v>
      </c>
    </row>
    <row r="33" spans="1:5" x14ac:dyDescent="0.2">
      <c r="A33" s="6">
        <v>1040000</v>
      </c>
      <c r="B33" s="13" t="s">
        <v>9</v>
      </c>
      <c r="C33" s="12">
        <v>3946794</v>
      </c>
      <c r="D33" s="12">
        <v>3946794</v>
      </c>
      <c r="E33" s="12">
        <f t="shared" si="2"/>
        <v>0</v>
      </c>
    </row>
    <row r="34" spans="1:5" ht="6" customHeight="1" x14ac:dyDescent="0.2">
      <c r="A34" s="15"/>
      <c r="B34" s="16"/>
      <c r="C34" s="12"/>
      <c r="D34" s="12"/>
      <c r="E34" s="12">
        <f>D34-C34</f>
        <v>0</v>
      </c>
    </row>
    <row r="35" spans="1:5" x14ac:dyDescent="0.2">
      <c r="A35" s="6">
        <v>1050000</v>
      </c>
      <c r="B35" s="13" t="s">
        <v>10</v>
      </c>
      <c r="C35" s="12">
        <v>11566738</v>
      </c>
      <c r="D35" s="12">
        <v>11566738</v>
      </c>
      <c r="E35" s="12">
        <f t="shared" si="2"/>
        <v>0</v>
      </c>
    </row>
    <row r="36" spans="1:5" x14ac:dyDescent="0.2">
      <c r="A36" s="6">
        <v>1050100</v>
      </c>
      <c r="B36" s="13" t="s">
        <v>11</v>
      </c>
      <c r="C36" s="12">
        <f t="shared" ref="C36:D36" si="3">SUM(C37:C39)</f>
        <v>11198313</v>
      </c>
      <c r="D36" s="12">
        <f t="shared" si="3"/>
        <v>11198313</v>
      </c>
      <c r="E36" s="12">
        <f t="shared" si="2"/>
        <v>0</v>
      </c>
    </row>
    <row r="37" spans="1:5" ht="13.9" customHeight="1" x14ac:dyDescent="0.2">
      <c r="A37" s="15">
        <v>1050101</v>
      </c>
      <c r="B37" s="16" t="s">
        <v>12</v>
      </c>
      <c r="C37" s="17">
        <v>728685</v>
      </c>
      <c r="D37" s="17">
        <v>728685</v>
      </c>
      <c r="E37" s="12">
        <f t="shared" si="2"/>
        <v>0</v>
      </c>
    </row>
    <row r="38" spans="1:5" x14ac:dyDescent="0.2">
      <c r="A38" s="15">
        <v>1050102</v>
      </c>
      <c r="B38" s="16" t="s">
        <v>13</v>
      </c>
      <c r="C38" s="17">
        <v>10393158</v>
      </c>
      <c r="D38" s="17">
        <v>10393158</v>
      </c>
      <c r="E38" s="12">
        <f t="shared" si="2"/>
        <v>0</v>
      </c>
    </row>
    <row r="39" spans="1:5" x14ac:dyDescent="0.2">
      <c r="A39" s="15">
        <v>1050103</v>
      </c>
      <c r="B39" s="16" t="s">
        <v>14</v>
      </c>
      <c r="C39" s="17">
        <v>76470</v>
      </c>
      <c r="D39" s="17">
        <v>76470</v>
      </c>
      <c r="E39" s="12">
        <f t="shared" si="2"/>
        <v>0</v>
      </c>
    </row>
    <row r="40" spans="1:5" hidden="1" x14ac:dyDescent="0.2">
      <c r="A40" s="6">
        <v>1051100</v>
      </c>
      <c r="B40" s="13" t="s">
        <v>15</v>
      </c>
      <c r="C40" s="18">
        <v>0</v>
      </c>
      <c r="D40" s="18">
        <v>0</v>
      </c>
      <c r="E40" s="12">
        <f t="shared" si="2"/>
        <v>0</v>
      </c>
    </row>
    <row r="41" spans="1:5" ht="6.75" hidden="1" customHeight="1" x14ac:dyDescent="0.2">
      <c r="A41" s="15"/>
      <c r="B41" s="16"/>
      <c r="C41" s="17"/>
      <c r="D41" s="17"/>
      <c r="E41" s="12">
        <f t="shared" si="2"/>
        <v>0</v>
      </c>
    </row>
    <row r="42" spans="1:5" x14ac:dyDescent="0.2">
      <c r="A42" s="6">
        <v>1400000</v>
      </c>
      <c r="B42" s="13" t="s">
        <v>16</v>
      </c>
      <c r="C42" s="12">
        <v>29460431</v>
      </c>
      <c r="D42" s="12">
        <v>29460431</v>
      </c>
      <c r="E42" s="12">
        <f t="shared" si="2"/>
        <v>0</v>
      </c>
    </row>
    <row r="43" spans="1:5" s="21" customFormat="1" x14ac:dyDescent="0.2">
      <c r="A43" s="19">
        <v>1400400</v>
      </c>
      <c r="B43" s="20" t="s">
        <v>17</v>
      </c>
      <c r="C43" s="17">
        <v>29460431</v>
      </c>
      <c r="D43" s="17">
        <v>29460431</v>
      </c>
      <c r="E43" s="12">
        <f t="shared" si="2"/>
        <v>0</v>
      </c>
    </row>
    <row r="44" spans="1:5" s="21" customFormat="1" ht="24" x14ac:dyDescent="0.2">
      <c r="A44" s="45">
        <v>1400401</v>
      </c>
      <c r="B44" s="46" t="s">
        <v>40</v>
      </c>
      <c r="C44" s="44">
        <v>3624482</v>
      </c>
      <c r="D44" s="44">
        <v>3624482</v>
      </c>
      <c r="E44" s="12">
        <f t="shared" si="2"/>
        <v>0</v>
      </c>
    </row>
    <row r="45" spans="1:5" s="21" customFormat="1" x14ac:dyDescent="0.2">
      <c r="A45" s="45">
        <v>1400402</v>
      </c>
      <c r="B45" s="46" t="s">
        <v>41</v>
      </c>
      <c r="C45" s="44">
        <v>267931</v>
      </c>
      <c r="D45" s="44">
        <v>267931</v>
      </c>
      <c r="E45" s="12">
        <f t="shared" si="2"/>
        <v>0</v>
      </c>
    </row>
    <row r="46" spans="1:5" s="21" customFormat="1" ht="24" x14ac:dyDescent="0.2">
      <c r="A46" s="45">
        <v>1400404</v>
      </c>
      <c r="B46" s="46" t="s">
        <v>42</v>
      </c>
      <c r="C46" s="44">
        <v>5241403</v>
      </c>
      <c r="D46" s="44">
        <v>5241403</v>
      </c>
      <c r="E46" s="12">
        <f t="shared" si="2"/>
        <v>0</v>
      </c>
    </row>
    <row r="47" spans="1:5" s="21" customFormat="1" ht="36" hidden="1" x14ac:dyDescent="0.2">
      <c r="A47" s="45">
        <v>1400405</v>
      </c>
      <c r="B47" s="46" t="s">
        <v>43</v>
      </c>
      <c r="C47" s="44"/>
      <c r="D47" s="44"/>
      <c r="E47" s="12">
        <f t="shared" si="2"/>
        <v>0</v>
      </c>
    </row>
    <row r="48" spans="1:5" s="21" customFormat="1" hidden="1" x14ac:dyDescent="0.2">
      <c r="A48" s="45">
        <v>1404408</v>
      </c>
      <c r="B48" s="46" t="s">
        <v>44</v>
      </c>
      <c r="C48" s="44"/>
      <c r="D48" s="44"/>
      <c r="E48" s="12">
        <f t="shared" si="2"/>
        <v>0</v>
      </c>
    </row>
    <row r="49" spans="1:5" s="21" customFormat="1" ht="24" x14ac:dyDescent="0.2">
      <c r="A49" s="45">
        <v>1404409</v>
      </c>
      <c r="B49" s="46" t="s">
        <v>45</v>
      </c>
      <c r="C49" s="44">
        <v>19486497</v>
      </c>
      <c r="D49" s="44">
        <v>19486497</v>
      </c>
      <c r="E49" s="12">
        <f t="shared" si="2"/>
        <v>0</v>
      </c>
    </row>
    <row r="50" spans="1:5" s="21" customFormat="1" x14ac:dyDescent="0.2">
      <c r="A50" s="45">
        <v>1404411</v>
      </c>
      <c r="B50" s="46" t="s">
        <v>46</v>
      </c>
      <c r="C50" s="44">
        <v>377329</v>
      </c>
      <c r="D50" s="44">
        <v>377329</v>
      </c>
      <c r="E50" s="12">
        <f t="shared" si="2"/>
        <v>0</v>
      </c>
    </row>
    <row r="51" spans="1:5" s="21" customFormat="1" x14ac:dyDescent="0.2">
      <c r="A51" s="45">
        <v>1404413</v>
      </c>
      <c r="B51" s="46" t="s">
        <v>47</v>
      </c>
      <c r="C51" s="44">
        <v>385565</v>
      </c>
      <c r="D51" s="44">
        <v>385565</v>
      </c>
      <c r="E51" s="12">
        <f t="shared" si="2"/>
        <v>0</v>
      </c>
    </row>
    <row r="52" spans="1:5" s="21" customFormat="1" ht="24" x14ac:dyDescent="0.2">
      <c r="A52" s="45">
        <v>1404414</v>
      </c>
      <c r="B52" s="46" t="s">
        <v>48</v>
      </c>
      <c r="C52" s="44">
        <v>77224</v>
      </c>
      <c r="D52" s="44">
        <v>77224</v>
      </c>
      <c r="E52" s="12">
        <f t="shared" si="2"/>
        <v>0</v>
      </c>
    </row>
    <row r="53" spans="1:5" s="21" customFormat="1" hidden="1" x14ac:dyDescent="0.2">
      <c r="A53" s="42">
        <v>1404415</v>
      </c>
      <c r="B53" s="43" t="s">
        <v>49</v>
      </c>
      <c r="C53" s="17"/>
      <c r="D53" s="17"/>
      <c r="E53" s="17"/>
    </row>
    <row r="54" spans="1:5" ht="6.75" hidden="1" customHeight="1" x14ac:dyDescent="0.2">
      <c r="A54" s="15"/>
      <c r="B54" s="16"/>
      <c r="C54" s="17"/>
      <c r="D54" s="17"/>
      <c r="E54" s="17"/>
    </row>
    <row r="55" spans="1:5" x14ac:dyDescent="0.2">
      <c r="A55" s="8">
        <v>2000000</v>
      </c>
      <c r="B55" s="9" t="s">
        <v>18</v>
      </c>
      <c r="C55" s="10">
        <f>SUM(C56+C64+C67+C69)</f>
        <v>9868519</v>
      </c>
      <c r="D55" s="10">
        <f>SUM(D56+D64+D67+D69)</f>
        <v>9868519</v>
      </c>
      <c r="E55" s="10">
        <f>D55-C55</f>
        <v>0</v>
      </c>
    </row>
    <row r="56" spans="1:5" ht="25.5" x14ac:dyDescent="0.2">
      <c r="A56" s="6">
        <v>2010000</v>
      </c>
      <c r="B56" s="13" t="s">
        <v>19</v>
      </c>
      <c r="C56" s="12">
        <f>4921769+4608449-4608449</f>
        <v>4921769</v>
      </c>
      <c r="D56" s="12">
        <f>4921769+4608449-4608449</f>
        <v>4921769</v>
      </c>
      <c r="E56" s="12">
        <f>D56-C56</f>
        <v>0</v>
      </c>
    </row>
    <row r="57" spans="1:5" ht="25.5" x14ac:dyDescent="0.2">
      <c r="A57" s="6">
        <v>2010200</v>
      </c>
      <c r="B57" s="13" t="s">
        <v>20</v>
      </c>
      <c r="C57" s="12">
        <v>3573060</v>
      </c>
      <c r="D57" s="12">
        <v>3573060</v>
      </c>
      <c r="E57" s="12">
        <f t="shared" ref="E57:E69" si="4">D57-C57</f>
        <v>0</v>
      </c>
    </row>
    <row r="58" spans="1:5" ht="25.5" x14ac:dyDescent="0.2">
      <c r="A58" s="6">
        <v>2010300</v>
      </c>
      <c r="B58" s="13" t="s">
        <v>21</v>
      </c>
      <c r="C58" s="12">
        <v>82785</v>
      </c>
      <c r="D58" s="12">
        <v>82785</v>
      </c>
      <c r="E58" s="12">
        <f t="shared" si="4"/>
        <v>0</v>
      </c>
    </row>
    <row r="59" spans="1:5" ht="13.9" customHeight="1" x14ac:dyDescent="0.2">
      <c r="A59" s="6">
        <v>2010400</v>
      </c>
      <c r="B59" s="13" t="s">
        <v>22</v>
      </c>
      <c r="C59" s="12">
        <v>536000</v>
      </c>
      <c r="D59" s="12">
        <v>536000</v>
      </c>
      <c r="E59" s="12">
        <f t="shared" si="4"/>
        <v>0</v>
      </c>
    </row>
    <row r="60" spans="1:5" x14ac:dyDescent="0.2">
      <c r="A60" s="6">
        <v>2010500</v>
      </c>
      <c r="B60" s="13" t="s">
        <v>23</v>
      </c>
      <c r="C60" s="12">
        <v>15700</v>
      </c>
      <c r="D60" s="12">
        <v>15700</v>
      </c>
      <c r="E60" s="12">
        <f t="shared" si="4"/>
        <v>0</v>
      </c>
    </row>
    <row r="61" spans="1:5" ht="13.15" customHeight="1" x14ac:dyDescent="0.2">
      <c r="A61" s="6">
        <v>2010900</v>
      </c>
      <c r="B61" s="13" t="s">
        <v>24</v>
      </c>
      <c r="C61" s="12">
        <v>668749</v>
      </c>
      <c r="D61" s="12">
        <v>668749</v>
      </c>
      <c r="E61" s="12">
        <f t="shared" si="4"/>
        <v>0</v>
      </c>
    </row>
    <row r="62" spans="1:5" hidden="1" x14ac:dyDescent="0.2">
      <c r="A62" s="25">
        <v>2011000</v>
      </c>
      <c r="B62" s="26" t="s">
        <v>35</v>
      </c>
      <c r="C62" s="12">
        <f>4608449-4608449</f>
        <v>0</v>
      </c>
      <c r="D62" s="12">
        <f>4608449-4608449</f>
        <v>0</v>
      </c>
      <c r="E62" s="12">
        <f t="shared" si="4"/>
        <v>0</v>
      </c>
    </row>
    <row r="63" spans="1:5" ht="7.5" hidden="1" customHeight="1" x14ac:dyDescent="0.2">
      <c r="A63" s="25"/>
      <c r="B63" s="26"/>
      <c r="C63" s="12"/>
      <c r="D63" s="12"/>
      <c r="E63" s="12">
        <f t="shared" si="4"/>
        <v>0</v>
      </c>
    </row>
    <row r="64" spans="1:5" ht="25.5" x14ac:dyDescent="0.2">
      <c r="A64" s="6">
        <v>2020000</v>
      </c>
      <c r="B64" s="13" t="s">
        <v>25</v>
      </c>
      <c r="C64" s="12">
        <v>1345652</v>
      </c>
      <c r="D64" s="12">
        <v>1345652</v>
      </c>
      <c r="E64" s="12">
        <f t="shared" si="4"/>
        <v>0</v>
      </c>
    </row>
    <row r="65" spans="1:5" ht="25.5" x14ac:dyDescent="0.2">
      <c r="A65" s="15">
        <v>2020100</v>
      </c>
      <c r="B65" s="22" t="s">
        <v>26</v>
      </c>
      <c r="C65" s="17">
        <v>1200000</v>
      </c>
      <c r="D65" s="17">
        <v>1200000</v>
      </c>
      <c r="E65" s="12">
        <f t="shared" si="4"/>
        <v>0</v>
      </c>
    </row>
    <row r="66" spans="1:5" ht="6" hidden="1" customHeight="1" x14ac:dyDescent="0.2">
      <c r="A66" s="15"/>
      <c r="B66" s="16"/>
      <c r="C66" s="17"/>
      <c r="D66" s="17"/>
      <c r="E66" s="12">
        <f t="shared" si="4"/>
        <v>0</v>
      </c>
    </row>
    <row r="67" spans="1:5" x14ac:dyDescent="0.2">
      <c r="A67" s="6">
        <v>2060000</v>
      </c>
      <c r="B67" s="13" t="s">
        <v>27</v>
      </c>
      <c r="C67" s="12">
        <v>1885699</v>
      </c>
      <c r="D67" s="12">
        <v>1885699</v>
      </c>
      <c r="E67" s="12">
        <f t="shared" si="4"/>
        <v>0</v>
      </c>
    </row>
    <row r="68" spans="1:5" ht="6.75" hidden="1" customHeight="1" x14ac:dyDescent="0.2">
      <c r="A68" s="15"/>
      <c r="B68" s="16"/>
      <c r="C68" s="12"/>
      <c r="D68" s="12"/>
      <c r="E68" s="12">
        <f t="shared" si="4"/>
        <v>0</v>
      </c>
    </row>
    <row r="69" spans="1:5" x14ac:dyDescent="0.2">
      <c r="A69" s="6">
        <v>2070000</v>
      </c>
      <c r="B69" s="13" t="s">
        <v>28</v>
      </c>
      <c r="C69" s="12">
        <v>1715399</v>
      </c>
      <c r="D69" s="12">
        <v>1715399</v>
      </c>
      <c r="E69" s="12">
        <f t="shared" si="4"/>
        <v>0</v>
      </c>
    </row>
    <row r="70" spans="1:5" ht="6.75" hidden="1" customHeight="1" x14ac:dyDescent="0.2">
      <c r="A70" s="15"/>
      <c r="B70" s="16"/>
      <c r="C70" s="12"/>
      <c r="D70" s="12"/>
      <c r="E70" s="12"/>
    </row>
    <row r="71" spans="1:5" x14ac:dyDescent="0.2">
      <c r="A71" s="8">
        <v>4000000</v>
      </c>
      <c r="B71" s="9" t="s">
        <v>29</v>
      </c>
      <c r="C71" s="10">
        <f t="shared" ref="C71:E71" si="5">SUM(C72)</f>
        <v>5411348</v>
      </c>
      <c r="D71" s="10">
        <f t="shared" si="5"/>
        <v>5411348</v>
      </c>
      <c r="E71" s="10">
        <f t="shared" si="5"/>
        <v>0</v>
      </c>
    </row>
    <row r="72" spans="1:5" ht="13.9" customHeight="1" x14ac:dyDescent="0.2">
      <c r="A72" s="6">
        <v>4020200</v>
      </c>
      <c r="B72" s="13" t="s">
        <v>30</v>
      </c>
      <c r="C72" s="12">
        <v>5411348</v>
      </c>
      <c r="D72" s="12">
        <v>5411348</v>
      </c>
      <c r="E72" s="12">
        <f>D72-C72</f>
        <v>0</v>
      </c>
    </row>
    <row r="73" spans="1:5" ht="6" hidden="1" customHeight="1" x14ac:dyDescent="0.2">
      <c r="A73" s="6"/>
      <c r="B73" s="13"/>
      <c r="C73" s="12"/>
      <c r="D73" s="12"/>
      <c r="E73" s="12"/>
    </row>
    <row r="74" spans="1:5" ht="26.45" customHeight="1" x14ac:dyDescent="0.2">
      <c r="A74" s="8">
        <v>5000000</v>
      </c>
      <c r="B74" s="23" t="s">
        <v>33</v>
      </c>
      <c r="C74" s="10">
        <v>25512035</v>
      </c>
      <c r="D74" s="10">
        <v>25512035</v>
      </c>
      <c r="E74" s="10">
        <f>D74-C74</f>
        <v>0</v>
      </c>
    </row>
    <row r="75" spans="1:5" ht="14.45" customHeight="1" x14ac:dyDescent="0.2">
      <c r="A75" s="16"/>
      <c r="B75" s="13" t="s">
        <v>31</v>
      </c>
      <c r="C75" s="24">
        <f t="shared" ref="C75:D75" si="6">SUM(C22+C55+C71+C74)</f>
        <v>493698190</v>
      </c>
      <c r="D75" s="24">
        <f t="shared" si="6"/>
        <v>392616475</v>
      </c>
      <c r="E75" s="24">
        <f t="shared" ref="E75" si="7">SUM(E22+E55+E71+E74)</f>
        <v>-101081715</v>
      </c>
    </row>
    <row r="76" spans="1:5" hidden="1" x14ac:dyDescent="0.2"/>
    <row r="78" spans="1:5" s="31" customFormat="1" x14ac:dyDescent="0.2">
      <c r="B78" s="32"/>
    </row>
    <row r="79" spans="1:5" s="31" customFormat="1" x14ac:dyDescent="0.2">
      <c r="B79" s="33"/>
    </row>
    <row r="80" spans="1:5" s="31" customFormat="1" x14ac:dyDescent="0.2">
      <c r="B80" s="34"/>
    </row>
  </sheetData>
  <mergeCells count="1">
    <mergeCell ref="A19:E19"/>
  </mergeCells>
  <pageMargins left="0.39370078740157483" right="0.39370078740157483" top="0.78740157480314965" bottom="0.39370078740157483" header="0" footer="0"/>
  <pageSetup paperSize="9" scale="90" fitToHeight="5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</vt:lpstr>
      <vt:lpstr>'2'!Заголовки_для_печати</vt:lpstr>
      <vt:lpstr>'2'!Область_печати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2025-05-26T05:40:04Z</dcterms:modified>
</cp:coreProperties>
</file>