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Программа апрель" sheetId="4" r:id="rId1"/>
  </sheets>
  <definedNames>
    <definedName name="_xlnm.Print_Area" localSheetId="0">'Программа апрель'!$A$1:$E$79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D73" i="4" l="1"/>
  <c r="D72" i="4" s="1"/>
  <c r="E72" i="4"/>
  <c r="E63" i="4" s="1"/>
  <c r="C72" i="4"/>
  <c r="C63" i="4" s="1"/>
  <c r="D68" i="4"/>
  <c r="D64" i="4" s="1"/>
  <c r="E43" i="4"/>
  <c r="E23" i="4" s="1"/>
  <c r="D43" i="4"/>
  <c r="E25" i="4"/>
  <c r="F64" i="4" l="1"/>
  <c r="D61" i="4"/>
  <c r="D63" i="4" s="1"/>
</calcChain>
</file>

<file path=xl/sharedStrings.xml><?xml version="1.0" encoding="utf-8"?>
<sst xmlns="http://schemas.openxmlformats.org/spreadsheetml/2006/main" count="92" uniqueCount="68">
  <si>
    <t>Программа формирования и расходования средств территориального целевого бюджетного Экологического фонда города Тирасполь на 2026 год</t>
  </si>
  <si>
    <t>№ п/п</t>
  </si>
  <si>
    <t>Наименование мероприятий (статей)</t>
  </si>
  <si>
    <t>Плана на 2020 год</t>
  </si>
  <si>
    <t>План на 2024 год</t>
  </si>
  <si>
    <t>План на 2026 год</t>
  </si>
  <si>
    <t>Сумма (руб.)</t>
  </si>
  <si>
    <t>Всего поступлений</t>
  </si>
  <si>
    <t xml:space="preserve">                                                               </t>
  </si>
  <si>
    <t>Остатки по состоянию на 1.01.2023</t>
  </si>
  <si>
    <t>ДОХОДЫ</t>
  </si>
  <si>
    <t>4 906 923</t>
  </si>
  <si>
    <t>Платежи за пользование водными ресурсами сверх установленных нормативов и лимитов</t>
  </si>
  <si>
    <t xml:space="preserve">Платежи за пользование недрами, в том числе для производства столовых и минеральных вод, сверх установленных лимитов  </t>
  </si>
  <si>
    <t>Платежи за пользование животным миром сверх установленных нормативов и лимитов</t>
  </si>
  <si>
    <t xml:space="preserve">Платежи за выбросы в атмосферу загрязняющих веществ стационарными источниками загрязнения  </t>
  </si>
  <si>
    <t>Платежи за выбросы в атмосферу загрязняющих веществ передвижными источниками загрязнения, уплачиваемые юридическими лицами</t>
  </si>
  <si>
    <t xml:space="preserve">Платежи за загрязнение водного бассейна сбросом производственных и коммунально-бытовых сточных вод  </t>
  </si>
  <si>
    <t xml:space="preserve">Платежи за загрязнение водного бассейна сбросом загрязняющих веществ поверхностным стоком  </t>
  </si>
  <si>
    <t xml:space="preserve">Платежи за нерациональное использование и использование  не по назначению всех видов природных ресурсов  </t>
  </si>
  <si>
    <t xml:space="preserve">Платежи за нерациональное использование и использование  не по назначению водных ресурсов питьевого назначения  </t>
  </si>
  <si>
    <t xml:space="preserve">Платежи за размещение отходов и другие виды вредного воздействия на окружающую природную среду  </t>
  </si>
  <si>
    <t xml:space="preserve">Штрафы и средства, уплачиваемые за ущерб, причиненный окружающей среде, взимаемые территориальными управлениями экологического контроля  </t>
  </si>
  <si>
    <t>Прочие поступления</t>
  </si>
  <si>
    <t>Отчисления от фиксированного сельскохозяйственного налога</t>
  </si>
  <si>
    <t>Платежи за выбросы в атмосферу загрязняющих веществ передвижными источниками загрязнения, уплачиваемые физическими лицами</t>
  </si>
  <si>
    <t>Платежи за выбросы в атмосферу загрязняющих веществ передвижными источниками загрязнения, уплачиваемые физическими лицами, осуществляющими предпринимательскую деятельность без образования юридического лица (индивидуальными предпринимателями)</t>
  </si>
  <si>
    <t xml:space="preserve">Платежи за размещение твердых бытовых отходов </t>
  </si>
  <si>
    <t>РАСХОДЫ</t>
  </si>
  <si>
    <t>Остатки по сост. на 01.01.2024</t>
  </si>
  <si>
    <t>Расходы по экологическому фонду</t>
  </si>
  <si>
    <t>1.</t>
  </si>
  <si>
    <t>Охрана окружающей среды от воздействия  отходов производства потребления и др., всего:</t>
  </si>
  <si>
    <t>95 000</t>
  </si>
  <si>
    <t xml:space="preserve"> </t>
  </si>
  <si>
    <t xml:space="preserve"> в том числе:</t>
  </si>
  <si>
    <t>а) демеркуризация отработаных ртутьсодержащих ламп  бюджетных организаций,  уличного освещения  и  жилищного фонда (в т.ч. обезвреживание ртутьсодержащих термометров)</t>
  </si>
  <si>
    <t>45 000</t>
  </si>
  <si>
    <t xml:space="preserve">б) мероприятия по предупреждению несанкционированных свалок и их ликвидация  </t>
  </si>
  <si>
    <t>в) мероприятия по предупреждению несанкционированных свалок и их ликвидация  (за счет платежа за размещения твердых бытовых отходов)</t>
  </si>
  <si>
    <t>д) очистка береговой линии ручья "Светлый" от поверхностного мусора</t>
  </si>
  <si>
    <t>ж) изготовление и приобретение контейнеров для сбора ТБО</t>
  </si>
  <si>
    <t>2.</t>
  </si>
  <si>
    <t xml:space="preserve"> -  мероприятия по озеленению и уходу за зелеными насаждениями на территории населенного пункта и уходу за существующими рекреационными местами отдыха (приобретение, посадка зеленых насаждений, полив, прополка, покос, стрижка живой изгороди, формирование крон деревьев и кустарников и др., в т. числе приобретение перчаток и мешков для мусора для проведения субботников);</t>
  </si>
  <si>
    <t>1 250 983</t>
  </si>
  <si>
    <t xml:space="preserve"> - спил деревьев, уход за зелеными насаждениями (спил, обрезка и формирование кроны деревьев, корчевка пней на территории города, в том числе на территориях соцкультбыта, находящихся в муниципальной собственности);</t>
  </si>
  <si>
    <t xml:space="preserve"> - мероприятия по борьбе с карантинными растениями.</t>
  </si>
  <si>
    <t>1 200 000</t>
  </si>
  <si>
    <t>3.</t>
  </si>
  <si>
    <t>Организация и ведение системы экологической информации и рекламы, пропаганда экологических знаний,  в том числе:</t>
  </si>
  <si>
    <t>65 940</t>
  </si>
  <si>
    <t>финансовая поддержка по экологическому воспитанию детей МОУ ДО "Экологический центр учащихся", в т.ч. приобретение оргтехники</t>
  </si>
  <si>
    <t>Сохранение  и развитие зеленых насаждений, улучшение санитарно-экологического состояния города, в том числе по 15 000 руб. на  избирательный округ по заявке депутата ТГСНД, в том числе:</t>
  </si>
  <si>
    <t>г)проведение деларвационных обработок водоемов и акарицидных мероприятий (обработка от клещей и личинок комаров)</t>
  </si>
  <si>
    <t>Остатки по состоянию на 01.01.2026</t>
  </si>
  <si>
    <t xml:space="preserve">к Решению Тираспольского городского </t>
  </si>
  <si>
    <t>Приложение № 10</t>
  </si>
  <si>
    <t>Приложение № 7</t>
  </si>
  <si>
    <t xml:space="preserve">Совета народных депутатов </t>
  </si>
  <si>
    <t xml:space="preserve">"О внесении изменений в </t>
  </si>
  <si>
    <t>Решение Тираспольского городского</t>
  </si>
  <si>
    <t xml:space="preserve">Совета народных депутатов № 3 </t>
  </si>
  <si>
    <t>«Об утверждении местного бюджета</t>
  </si>
  <si>
    <t xml:space="preserve">города Тирасполь на 2026 год», принятое </t>
  </si>
  <si>
    <t>на 5-ой сессии 27 созыва 12 февраля 2026 года"</t>
  </si>
  <si>
    <t xml:space="preserve">№ 3   от 12  февраля 2026 г.  </t>
  </si>
  <si>
    <t>города Тирасполь на 2026 год»</t>
  </si>
  <si>
    <t xml:space="preserve">№ 73 от 21  мая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</si>
</sst>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-;\-* #,##0.00_-;_-* &quot;-&quot;??_-;_-@_-"/>
    <numFmt numFmtId="166" formatCode="#,##0.00&quot;р.&quot;"/>
    <numFmt numFmtId="167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24"/>
      <color theme="1"/>
      <name val="Arial"/>
      <family val="2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164" fontId="4" fillId="0" borderId="0" xfId="1" applyNumberFormat="1" applyFont="1" applyFill="1" applyBorder="1"/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7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7" fontId="8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66" fontId="10" fillId="2" borderId="2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1" fontId="12" fillId="0" borderId="2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164" fontId="11" fillId="0" borderId="2" xfId="0" applyNumberFormat="1" applyFont="1" applyBorder="1"/>
    <xf numFmtId="3" fontId="1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top"/>
    </xf>
    <xf numFmtId="3" fontId="11" fillId="0" borderId="2" xfId="1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166" fontId="13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left" wrapText="1"/>
    </xf>
    <xf numFmtId="166" fontId="13" fillId="0" borderId="5" xfId="0" applyNumberFormat="1" applyFont="1" applyBorder="1" applyAlignment="1">
      <alignment horizontal="left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horizontal="center" wrapText="1"/>
    </xf>
    <xf numFmtId="166" fontId="13" fillId="2" borderId="5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topLeftCell="A73" zoomScaleNormal="46" zoomScaleSheetLayoutView="100" zoomScalePageLayoutView="53" workbookViewId="0">
      <selection activeCell="G18" sqref="G18"/>
    </sheetView>
  </sheetViews>
  <sheetFormatPr defaultColWidth="9.140625" defaultRowHeight="33" x14ac:dyDescent="0.25"/>
  <cols>
    <col min="1" max="1" width="11.85546875" style="1" customWidth="1"/>
    <col min="2" max="2" width="70.140625" style="2" customWidth="1"/>
    <col min="3" max="3" width="3.140625" style="3" hidden="1" customWidth="1"/>
    <col min="4" max="4" width="62.5703125" style="3" hidden="1" customWidth="1"/>
    <col min="5" max="5" width="21" style="1" customWidth="1"/>
    <col min="6" max="6" width="31.85546875" style="4" customWidth="1"/>
    <col min="7" max="7" width="30" style="4" customWidth="1"/>
    <col min="8" max="8" width="11.85546875" style="4" bestFit="1" customWidth="1"/>
    <col min="9" max="9" width="25.140625" style="4" bestFit="1" customWidth="1"/>
    <col min="10" max="10" width="30.140625" style="4" bestFit="1" customWidth="1"/>
    <col min="11" max="11" width="28.42578125" style="4" bestFit="1" customWidth="1"/>
    <col min="12" max="16384" width="9.140625" style="4"/>
  </cols>
  <sheetData>
    <row r="1" spans="2:13" s="18" customFormat="1" ht="15.75" x14ac:dyDescent="0.25">
      <c r="B1" s="19"/>
      <c r="C1" s="19"/>
      <c r="D1" s="19"/>
      <c r="E1" s="20" t="s">
        <v>57</v>
      </c>
      <c r="F1" s="17"/>
      <c r="G1" s="17"/>
      <c r="H1" s="17"/>
      <c r="I1" s="17"/>
      <c r="J1" s="17"/>
      <c r="K1" s="17"/>
      <c r="L1" s="17"/>
      <c r="M1" s="17"/>
    </row>
    <row r="2" spans="2:13" s="18" customFormat="1" ht="15.75" x14ac:dyDescent="0.25">
      <c r="B2" s="19"/>
      <c r="C2" s="19"/>
      <c r="D2" s="19"/>
      <c r="E2" s="20" t="s">
        <v>55</v>
      </c>
      <c r="F2" s="17"/>
      <c r="G2" s="17"/>
      <c r="H2" s="17"/>
      <c r="I2" s="17"/>
      <c r="J2" s="17"/>
      <c r="K2" s="17"/>
      <c r="L2" s="17"/>
      <c r="M2" s="17"/>
    </row>
    <row r="3" spans="2:13" s="18" customFormat="1" ht="15.75" x14ac:dyDescent="0.25">
      <c r="B3" s="19"/>
      <c r="C3" s="19"/>
      <c r="D3" s="19"/>
      <c r="E3" s="20" t="s">
        <v>58</v>
      </c>
      <c r="F3" s="17"/>
      <c r="G3" s="17"/>
      <c r="H3" s="17"/>
      <c r="I3" s="17"/>
      <c r="J3" s="17"/>
      <c r="K3" s="17"/>
      <c r="L3" s="17"/>
      <c r="M3" s="17"/>
    </row>
    <row r="4" spans="2:13" s="18" customFormat="1" ht="15.75" x14ac:dyDescent="0.25">
      <c r="B4" s="19"/>
      <c r="C4" s="19"/>
      <c r="D4" s="19"/>
      <c r="E4" s="20" t="s">
        <v>67</v>
      </c>
      <c r="F4" s="17"/>
      <c r="G4" s="17"/>
      <c r="H4" s="17"/>
      <c r="I4" s="17"/>
      <c r="J4" s="17"/>
      <c r="K4" s="17"/>
      <c r="L4" s="17"/>
      <c r="M4" s="17"/>
    </row>
    <row r="5" spans="2:13" s="18" customFormat="1" ht="15.75" x14ac:dyDescent="0.25">
      <c r="B5" s="19"/>
      <c r="C5" s="19"/>
      <c r="D5" s="19"/>
      <c r="E5" s="21" t="s">
        <v>59</v>
      </c>
      <c r="F5" s="17"/>
      <c r="G5" s="17"/>
      <c r="H5" s="17"/>
      <c r="I5" s="17"/>
      <c r="J5" s="17"/>
      <c r="K5" s="17"/>
      <c r="L5" s="17"/>
      <c r="M5" s="17"/>
    </row>
    <row r="6" spans="2:13" s="18" customFormat="1" ht="15.75" x14ac:dyDescent="0.25">
      <c r="B6" s="19"/>
      <c r="C6" s="19"/>
      <c r="D6" s="19"/>
      <c r="E6" s="21" t="s">
        <v>60</v>
      </c>
      <c r="F6" s="17"/>
      <c r="G6" s="17"/>
      <c r="H6" s="17"/>
      <c r="I6" s="17"/>
      <c r="J6" s="17"/>
      <c r="K6" s="17"/>
      <c r="L6" s="17"/>
      <c r="M6" s="17"/>
    </row>
    <row r="7" spans="2:13" s="18" customFormat="1" ht="15.75" x14ac:dyDescent="0.25">
      <c r="B7" s="19"/>
      <c r="C7" s="19"/>
      <c r="D7" s="19"/>
      <c r="E7" s="21" t="s">
        <v>61</v>
      </c>
      <c r="F7" s="17"/>
      <c r="G7" s="17"/>
      <c r="H7" s="17"/>
      <c r="I7" s="17"/>
      <c r="J7" s="17"/>
      <c r="K7" s="17"/>
      <c r="L7" s="17"/>
      <c r="M7" s="17"/>
    </row>
    <row r="8" spans="2:13" s="18" customFormat="1" ht="15.75" x14ac:dyDescent="0.25">
      <c r="B8" s="19"/>
      <c r="C8" s="19"/>
      <c r="D8" s="19"/>
      <c r="E8" s="21" t="s">
        <v>62</v>
      </c>
      <c r="F8" s="17"/>
      <c r="G8" s="17"/>
      <c r="H8" s="17"/>
      <c r="I8" s="17"/>
      <c r="J8" s="17"/>
      <c r="K8" s="17"/>
      <c r="L8" s="17"/>
      <c r="M8" s="17"/>
    </row>
    <row r="9" spans="2:13" s="18" customFormat="1" ht="15.75" x14ac:dyDescent="0.25">
      <c r="B9" s="19"/>
      <c r="C9" s="19"/>
      <c r="D9" s="19"/>
      <c r="E9" s="21" t="s">
        <v>63</v>
      </c>
      <c r="F9" s="17"/>
      <c r="G9" s="17"/>
      <c r="H9" s="17"/>
      <c r="I9" s="17"/>
      <c r="J9" s="17"/>
      <c r="K9" s="17"/>
      <c r="L9" s="17"/>
      <c r="M9" s="17"/>
    </row>
    <row r="10" spans="2:13" s="18" customFormat="1" ht="15.75" x14ac:dyDescent="0.25">
      <c r="B10" s="19"/>
      <c r="C10" s="19"/>
      <c r="D10" s="19"/>
      <c r="E10" s="21" t="s">
        <v>64</v>
      </c>
      <c r="F10" s="17"/>
      <c r="G10" s="17"/>
      <c r="H10" s="17"/>
      <c r="I10" s="17"/>
      <c r="J10" s="17"/>
      <c r="K10" s="17"/>
      <c r="L10" s="17"/>
      <c r="M10" s="17"/>
    </row>
    <row r="11" spans="2:13" s="18" customFormat="1" ht="15.75" x14ac:dyDescent="0.25">
      <c r="B11" s="19"/>
      <c r="C11" s="19"/>
      <c r="D11" s="19"/>
      <c r="E11" s="20"/>
      <c r="F11" s="17"/>
      <c r="G11" s="17"/>
      <c r="H11" s="17"/>
      <c r="I11" s="17"/>
      <c r="J11" s="17"/>
      <c r="K11" s="17"/>
      <c r="L11" s="17"/>
      <c r="M11" s="17"/>
    </row>
    <row r="12" spans="2:13" s="18" customFormat="1" ht="15.75" x14ac:dyDescent="0.25">
      <c r="B12" s="19"/>
      <c r="C12" s="19"/>
      <c r="D12" s="19"/>
      <c r="E12" s="20"/>
      <c r="F12" s="17"/>
      <c r="G12" s="17"/>
      <c r="H12" s="17"/>
      <c r="I12" s="17"/>
      <c r="J12" s="17"/>
      <c r="K12" s="17"/>
      <c r="L12" s="17"/>
      <c r="M12" s="17"/>
    </row>
    <row r="13" spans="2:13" s="18" customFormat="1" ht="15.75" x14ac:dyDescent="0.25">
      <c r="B13" s="19"/>
      <c r="C13" s="19"/>
      <c r="D13" s="19"/>
      <c r="E13" s="22" t="s">
        <v>56</v>
      </c>
      <c r="F13" s="17"/>
      <c r="G13" s="17"/>
      <c r="H13" s="17"/>
      <c r="I13" s="17"/>
      <c r="J13" s="17"/>
      <c r="K13" s="17"/>
      <c r="L13" s="17"/>
      <c r="M13" s="17"/>
    </row>
    <row r="14" spans="2:13" s="18" customFormat="1" ht="15.75" x14ac:dyDescent="0.25">
      <c r="B14" s="19"/>
      <c r="C14" s="19"/>
      <c r="D14" s="19"/>
      <c r="E14" s="20" t="s">
        <v>55</v>
      </c>
      <c r="F14" s="17"/>
      <c r="G14" s="17"/>
      <c r="H14" s="17"/>
      <c r="I14" s="17"/>
      <c r="J14" s="17"/>
      <c r="K14" s="17"/>
      <c r="L14" s="17"/>
      <c r="M14" s="17"/>
    </row>
    <row r="15" spans="2:13" s="18" customFormat="1" ht="15.75" x14ac:dyDescent="0.25">
      <c r="B15" s="19"/>
      <c r="C15" s="19"/>
      <c r="D15" s="19"/>
      <c r="E15" s="20" t="s">
        <v>58</v>
      </c>
      <c r="F15" s="17"/>
      <c r="G15" s="17"/>
      <c r="H15" s="17"/>
      <c r="I15" s="17"/>
      <c r="J15" s="17"/>
      <c r="K15" s="17"/>
      <c r="L15" s="17"/>
      <c r="M15" s="17"/>
    </row>
    <row r="16" spans="2:13" s="18" customFormat="1" ht="15.75" x14ac:dyDescent="0.25">
      <c r="B16" s="19"/>
      <c r="C16" s="19"/>
      <c r="D16" s="19"/>
      <c r="E16" s="20" t="s">
        <v>65</v>
      </c>
      <c r="F16" s="17"/>
      <c r="G16" s="17"/>
      <c r="H16" s="17"/>
      <c r="I16" s="17"/>
      <c r="J16" s="17"/>
      <c r="K16" s="17"/>
      <c r="L16" s="17"/>
      <c r="M16" s="17"/>
    </row>
    <row r="17" spans="1:13" s="18" customFormat="1" ht="15.75" x14ac:dyDescent="0.25">
      <c r="B17" s="19"/>
      <c r="C17" s="19"/>
      <c r="D17" s="19"/>
      <c r="E17" s="20" t="s">
        <v>62</v>
      </c>
      <c r="F17" s="17"/>
      <c r="G17" s="17"/>
      <c r="H17" s="17"/>
      <c r="I17" s="17"/>
      <c r="J17" s="17"/>
      <c r="K17" s="17"/>
      <c r="L17" s="17"/>
      <c r="M17" s="17"/>
    </row>
    <row r="18" spans="1:13" s="18" customFormat="1" ht="15.75" x14ac:dyDescent="0.25">
      <c r="B18" s="19"/>
      <c r="C18" s="19"/>
      <c r="D18" s="19"/>
      <c r="E18" s="20" t="s">
        <v>66</v>
      </c>
      <c r="F18" s="17"/>
      <c r="G18" s="17"/>
      <c r="H18" s="17"/>
      <c r="I18" s="17"/>
      <c r="J18" s="17"/>
      <c r="K18" s="17"/>
      <c r="L18" s="17"/>
      <c r="M18" s="17"/>
    </row>
    <row r="19" spans="1:13" s="18" customFormat="1" ht="15.75" x14ac:dyDescent="0.25">
      <c r="B19" s="19"/>
      <c r="C19" s="19"/>
      <c r="D19" s="19"/>
      <c r="E19" s="20"/>
      <c r="F19" s="17"/>
      <c r="G19" s="17"/>
      <c r="H19" s="17"/>
      <c r="I19" s="17"/>
      <c r="J19" s="17"/>
      <c r="K19" s="17"/>
      <c r="L19" s="17"/>
      <c r="M19" s="17"/>
    </row>
    <row r="20" spans="1:13" s="5" customFormat="1" ht="42" customHeight="1" x14ac:dyDescent="0.25">
      <c r="A20" s="68" t="s">
        <v>0</v>
      </c>
      <c r="B20" s="68"/>
      <c r="C20" s="68"/>
      <c r="D20" s="68"/>
      <c r="E20" s="68"/>
    </row>
    <row r="21" spans="1:13" s="5" customFormat="1" ht="30" customHeight="1" x14ac:dyDescent="0.25">
      <c r="A21" s="69" t="s">
        <v>1</v>
      </c>
      <c r="B21" s="69" t="s">
        <v>2</v>
      </c>
      <c r="C21" s="23" t="s">
        <v>3</v>
      </c>
      <c r="D21" s="23" t="s">
        <v>4</v>
      </c>
      <c r="E21" s="24" t="s">
        <v>5</v>
      </c>
    </row>
    <row r="22" spans="1:13" s="5" customFormat="1" ht="27" customHeight="1" x14ac:dyDescent="0.25">
      <c r="A22" s="69"/>
      <c r="B22" s="69"/>
      <c r="C22" s="23" t="s">
        <v>6</v>
      </c>
      <c r="D22" s="24" t="s">
        <v>6</v>
      </c>
      <c r="E22" s="24" t="s">
        <v>6</v>
      </c>
    </row>
    <row r="23" spans="1:13" s="5" customFormat="1" ht="23.25" customHeight="1" x14ac:dyDescent="0.25">
      <c r="A23" s="25"/>
      <c r="B23" s="26" t="s">
        <v>7</v>
      </c>
      <c r="C23" s="23"/>
      <c r="D23" s="23"/>
      <c r="E23" s="27">
        <f>E43+E44</f>
        <v>5116315</v>
      </c>
      <c r="F23" s="6"/>
      <c r="G23" s="5" t="s">
        <v>8</v>
      </c>
    </row>
    <row r="24" spans="1:13" s="5" customFormat="1" ht="30.75" hidden="1" customHeight="1" x14ac:dyDescent="0.25">
      <c r="A24" s="25"/>
      <c r="B24" s="28" t="s">
        <v>9</v>
      </c>
      <c r="C24" s="23"/>
      <c r="D24" s="23"/>
      <c r="E24" s="29">
        <v>206741</v>
      </c>
      <c r="F24" s="6"/>
    </row>
    <row r="25" spans="1:13" s="5" customFormat="1" ht="31.5" hidden="1" customHeight="1" x14ac:dyDescent="0.25">
      <c r="A25" s="25"/>
      <c r="B25" s="30" t="s">
        <v>10</v>
      </c>
      <c r="C25" s="31" t="s">
        <v>11</v>
      </c>
      <c r="D25" s="31"/>
      <c r="E25" s="27">
        <f>SUM(E26:E41)</f>
        <v>6008318</v>
      </c>
      <c r="F25" s="6"/>
    </row>
    <row r="26" spans="1:13" s="11" customFormat="1" ht="61.5" hidden="1" customHeight="1" x14ac:dyDescent="0.45">
      <c r="A26" s="32">
        <v>4020201</v>
      </c>
      <c r="B26" s="33" t="s">
        <v>12</v>
      </c>
      <c r="C26" s="34">
        <v>25677</v>
      </c>
      <c r="D26" s="34"/>
      <c r="E26" s="35">
        <v>46765</v>
      </c>
      <c r="F26" s="7"/>
      <c r="G26" s="8"/>
      <c r="H26" s="9"/>
      <c r="I26" s="10"/>
      <c r="J26" s="10"/>
      <c r="K26" s="10"/>
    </row>
    <row r="27" spans="1:13" s="11" customFormat="1" ht="92.25" hidden="1" customHeight="1" x14ac:dyDescent="0.45">
      <c r="A27" s="32">
        <v>4020202</v>
      </c>
      <c r="B27" s="33" t="s">
        <v>13</v>
      </c>
      <c r="C27" s="34">
        <v>0</v>
      </c>
      <c r="D27" s="34"/>
      <c r="E27" s="35"/>
      <c r="F27" s="7"/>
      <c r="G27" s="8"/>
      <c r="H27" s="9"/>
      <c r="I27" s="10"/>
      <c r="J27" s="10"/>
      <c r="K27" s="10"/>
    </row>
    <row r="28" spans="1:13" s="11" customFormat="1" ht="61.5" hidden="1" customHeight="1" x14ac:dyDescent="0.45">
      <c r="A28" s="32">
        <v>4020203</v>
      </c>
      <c r="B28" s="33" t="s">
        <v>14</v>
      </c>
      <c r="C28" s="34">
        <v>0</v>
      </c>
      <c r="D28" s="34"/>
      <c r="E28" s="35"/>
      <c r="F28" s="7"/>
      <c r="G28" s="8"/>
      <c r="H28" s="9"/>
      <c r="I28" s="10"/>
      <c r="J28" s="10"/>
      <c r="K28" s="10"/>
    </row>
    <row r="29" spans="1:13" s="11" customFormat="1" ht="61.5" hidden="1" customHeight="1" x14ac:dyDescent="0.45">
      <c r="A29" s="32">
        <v>4020204</v>
      </c>
      <c r="B29" s="33" t="s">
        <v>15</v>
      </c>
      <c r="C29" s="34">
        <v>537276</v>
      </c>
      <c r="D29" s="34"/>
      <c r="E29" s="35">
        <v>1565155</v>
      </c>
      <c r="F29" s="7"/>
      <c r="G29" s="8"/>
      <c r="H29" s="9"/>
      <c r="I29" s="10"/>
      <c r="J29" s="10"/>
      <c r="K29" s="10"/>
    </row>
    <row r="30" spans="1:13" s="11" customFormat="1" ht="92.25" hidden="1" customHeight="1" x14ac:dyDescent="0.45">
      <c r="A30" s="32">
        <v>4020205</v>
      </c>
      <c r="B30" s="33" t="s">
        <v>16</v>
      </c>
      <c r="C30" s="34">
        <v>221066</v>
      </c>
      <c r="D30" s="34"/>
      <c r="E30" s="35">
        <v>580225</v>
      </c>
      <c r="F30" s="7"/>
      <c r="G30" s="8"/>
      <c r="H30" s="9"/>
      <c r="I30" s="10"/>
      <c r="J30" s="10"/>
      <c r="K30" s="10"/>
    </row>
    <row r="31" spans="1:13" s="11" customFormat="1" ht="54.75" hidden="1" customHeight="1" x14ac:dyDescent="0.45">
      <c r="A31" s="32">
        <v>4020206</v>
      </c>
      <c r="B31" s="33" t="s">
        <v>17</v>
      </c>
      <c r="C31" s="34">
        <v>362915</v>
      </c>
      <c r="D31" s="34"/>
      <c r="E31" s="35">
        <v>1261568</v>
      </c>
      <c r="F31" s="7"/>
      <c r="G31" s="8"/>
      <c r="H31" s="9"/>
      <c r="I31" s="10"/>
      <c r="J31" s="10"/>
      <c r="K31" s="10"/>
    </row>
    <row r="32" spans="1:13" s="11" customFormat="1" ht="61.5" hidden="1" customHeight="1" x14ac:dyDescent="0.45">
      <c r="A32" s="32">
        <v>4020207</v>
      </c>
      <c r="B32" s="33" t="s">
        <v>18</v>
      </c>
      <c r="C32" s="34">
        <v>186756</v>
      </c>
      <c r="D32" s="34"/>
      <c r="E32" s="35">
        <v>390871</v>
      </c>
      <c r="F32" s="7"/>
      <c r="G32" s="8"/>
      <c r="H32" s="9"/>
      <c r="I32" s="10"/>
      <c r="J32" s="10"/>
      <c r="K32" s="10"/>
    </row>
    <row r="33" spans="1:11" s="11" customFormat="1" ht="92.25" hidden="1" customHeight="1" x14ac:dyDescent="0.45">
      <c r="A33" s="32">
        <v>4020208</v>
      </c>
      <c r="B33" s="33" t="s">
        <v>19</v>
      </c>
      <c r="C33" s="34">
        <v>0</v>
      </c>
      <c r="D33" s="34"/>
      <c r="E33" s="35"/>
      <c r="F33" s="7"/>
      <c r="G33" s="8"/>
      <c r="H33" s="9"/>
      <c r="I33" s="10"/>
      <c r="J33" s="10"/>
      <c r="K33" s="10"/>
    </row>
    <row r="34" spans="1:11" s="11" customFormat="1" ht="92.25" hidden="1" customHeight="1" x14ac:dyDescent="0.45">
      <c r="A34" s="32">
        <v>4020209</v>
      </c>
      <c r="B34" s="33" t="s">
        <v>20</v>
      </c>
      <c r="C34" s="34">
        <v>13912</v>
      </c>
      <c r="D34" s="34"/>
      <c r="E34" s="35">
        <v>47705</v>
      </c>
      <c r="F34" s="7"/>
      <c r="G34" s="8"/>
      <c r="H34" s="9"/>
      <c r="I34" s="10"/>
      <c r="J34" s="10"/>
      <c r="K34" s="10"/>
    </row>
    <row r="35" spans="1:11" s="11" customFormat="1" ht="48.75" hidden="1" customHeight="1" x14ac:dyDescent="0.45">
      <c r="A35" s="32">
        <v>4020210</v>
      </c>
      <c r="B35" s="33" t="s">
        <v>21</v>
      </c>
      <c r="C35" s="34">
        <v>455168</v>
      </c>
      <c r="D35" s="34"/>
      <c r="E35" s="35">
        <v>1334748</v>
      </c>
      <c r="F35" s="7"/>
      <c r="G35" s="8"/>
      <c r="H35" s="9"/>
      <c r="I35" s="10"/>
      <c r="J35" s="10"/>
      <c r="K35" s="10"/>
    </row>
    <row r="36" spans="1:11" s="11" customFormat="1" ht="78.75" hidden="1" customHeight="1" x14ac:dyDescent="0.45">
      <c r="A36" s="32">
        <v>4020211</v>
      </c>
      <c r="B36" s="33" t="s">
        <v>22</v>
      </c>
      <c r="C36" s="34">
        <v>4483</v>
      </c>
      <c r="D36" s="34"/>
      <c r="E36" s="35">
        <v>39320</v>
      </c>
      <c r="F36" s="7"/>
      <c r="G36" s="8"/>
      <c r="H36" s="9"/>
      <c r="I36" s="10"/>
      <c r="J36" s="10"/>
      <c r="K36" s="10"/>
    </row>
    <row r="37" spans="1:11" s="11" customFormat="1" ht="30.75" hidden="1" customHeight="1" x14ac:dyDescent="0.45">
      <c r="A37" s="32">
        <v>4020212</v>
      </c>
      <c r="B37" s="33" t="s">
        <v>23</v>
      </c>
      <c r="C37" s="34">
        <v>0</v>
      </c>
      <c r="D37" s="34"/>
      <c r="E37" s="35"/>
      <c r="F37" s="7"/>
      <c r="G37" s="8"/>
      <c r="H37" s="9"/>
      <c r="I37" s="10"/>
      <c r="J37" s="10"/>
      <c r="K37" s="10"/>
    </row>
    <row r="38" spans="1:11" s="11" customFormat="1" ht="15.75" hidden="1" customHeight="1" x14ac:dyDescent="0.45">
      <c r="A38" s="32">
        <v>4020213</v>
      </c>
      <c r="B38" s="33" t="s">
        <v>24</v>
      </c>
      <c r="C38" s="34">
        <v>0</v>
      </c>
      <c r="D38" s="34"/>
      <c r="E38" s="35"/>
      <c r="F38" s="7"/>
      <c r="G38" s="8"/>
      <c r="H38" s="9"/>
      <c r="I38" s="10"/>
      <c r="J38" s="10"/>
      <c r="K38" s="10"/>
    </row>
    <row r="39" spans="1:11" s="11" customFormat="1" ht="92.25" hidden="1" customHeight="1" x14ac:dyDescent="0.45">
      <c r="A39" s="32">
        <v>4020214</v>
      </c>
      <c r="B39" s="33" t="s">
        <v>25</v>
      </c>
      <c r="C39" s="34">
        <v>84558</v>
      </c>
      <c r="D39" s="34"/>
      <c r="E39" s="35">
        <v>437849</v>
      </c>
      <c r="F39" s="7"/>
      <c r="G39" s="8"/>
      <c r="H39" s="9"/>
      <c r="I39" s="10"/>
      <c r="J39" s="10"/>
      <c r="K39" s="10"/>
    </row>
    <row r="40" spans="1:11" s="11" customFormat="1" ht="162" hidden="1" customHeight="1" x14ac:dyDescent="0.45">
      <c r="A40" s="32">
        <v>4020215</v>
      </c>
      <c r="B40" s="33" t="s">
        <v>26</v>
      </c>
      <c r="C40" s="34">
        <v>19222</v>
      </c>
      <c r="D40" s="34"/>
      <c r="E40" s="35">
        <v>64452</v>
      </c>
      <c r="F40" s="7"/>
      <c r="G40" s="8"/>
      <c r="H40" s="9"/>
      <c r="I40" s="10"/>
      <c r="J40" s="10"/>
      <c r="K40" s="10"/>
    </row>
    <row r="41" spans="1:11" s="11" customFormat="1" ht="28.5" hidden="1" customHeight="1" x14ac:dyDescent="0.45">
      <c r="A41" s="32">
        <v>4020216</v>
      </c>
      <c r="B41" s="33" t="s">
        <v>27</v>
      </c>
      <c r="C41" s="34">
        <v>69918</v>
      </c>
      <c r="D41" s="34"/>
      <c r="E41" s="35">
        <v>239660</v>
      </c>
      <c r="F41" s="7"/>
      <c r="G41" s="8"/>
      <c r="H41" s="9"/>
      <c r="I41" s="10"/>
      <c r="J41" s="10"/>
      <c r="K41" s="10"/>
    </row>
    <row r="42" spans="1:11" s="5" customFormat="1" ht="27.75" hidden="1" customHeight="1" x14ac:dyDescent="0.25">
      <c r="A42" s="25"/>
      <c r="B42" s="30"/>
      <c r="C42" s="31"/>
      <c r="D42" s="31"/>
      <c r="E42" s="27"/>
      <c r="F42" s="6"/>
    </row>
    <row r="43" spans="1:11" s="12" customFormat="1" ht="25.5" customHeight="1" x14ac:dyDescent="0.25">
      <c r="A43" s="25"/>
      <c r="B43" s="30" t="s">
        <v>10</v>
      </c>
      <c r="C43" s="31" t="s">
        <v>11</v>
      </c>
      <c r="D43" s="27">
        <f>SUM(D45:D60)</f>
        <v>5317184</v>
      </c>
      <c r="E43" s="36">
        <f>SUM(E45:E60)</f>
        <v>5114108</v>
      </c>
    </row>
    <row r="44" spans="1:11" s="12" customFormat="1" ht="31.5" customHeight="1" x14ac:dyDescent="0.25">
      <c r="A44" s="25"/>
      <c r="B44" s="30" t="s">
        <v>54</v>
      </c>
      <c r="C44" s="31"/>
      <c r="D44" s="27"/>
      <c r="E44" s="36">
        <v>2207</v>
      </c>
    </row>
    <row r="45" spans="1:11" s="16" customFormat="1" ht="34.5" customHeight="1" x14ac:dyDescent="0.4">
      <c r="A45" s="32">
        <v>4020201</v>
      </c>
      <c r="B45" s="33" t="s">
        <v>12</v>
      </c>
      <c r="C45" s="34">
        <v>25677</v>
      </c>
      <c r="D45" s="35">
        <v>37761</v>
      </c>
      <c r="E45" s="37">
        <v>42153</v>
      </c>
      <c r="F45" s="13"/>
      <c r="G45" s="14"/>
      <c r="H45" s="15"/>
      <c r="I45" s="15"/>
      <c r="J45" s="15"/>
    </row>
    <row r="46" spans="1:11" s="16" customFormat="1" ht="33.75" hidden="1" x14ac:dyDescent="0.4">
      <c r="A46" s="32">
        <v>4020202</v>
      </c>
      <c r="B46" s="33" t="s">
        <v>13</v>
      </c>
      <c r="C46" s="34">
        <v>0</v>
      </c>
      <c r="D46" s="35">
        <v>0</v>
      </c>
      <c r="E46" s="37"/>
      <c r="F46" s="13"/>
      <c r="G46" s="14"/>
      <c r="H46" s="15"/>
      <c r="I46" s="15"/>
      <c r="J46" s="15"/>
    </row>
    <row r="47" spans="1:11" s="16" customFormat="1" ht="33.75" hidden="1" x14ac:dyDescent="0.4">
      <c r="A47" s="32">
        <v>4020203</v>
      </c>
      <c r="B47" s="33" t="s">
        <v>14</v>
      </c>
      <c r="C47" s="34">
        <v>0</v>
      </c>
      <c r="D47" s="35">
        <v>0</v>
      </c>
      <c r="E47" s="37"/>
      <c r="F47" s="13"/>
      <c r="G47" s="14"/>
      <c r="H47" s="15"/>
      <c r="I47" s="15"/>
      <c r="J47" s="15"/>
    </row>
    <row r="48" spans="1:11" s="16" customFormat="1" ht="40.5" customHeight="1" x14ac:dyDescent="0.4">
      <c r="A48" s="32">
        <v>4020204</v>
      </c>
      <c r="B48" s="33" t="s">
        <v>15</v>
      </c>
      <c r="C48" s="34">
        <v>537276</v>
      </c>
      <c r="D48" s="35">
        <v>1472284</v>
      </c>
      <c r="E48" s="37">
        <v>1151623</v>
      </c>
      <c r="F48" s="13"/>
      <c r="G48" s="14"/>
      <c r="H48" s="15"/>
      <c r="I48" s="15"/>
      <c r="J48" s="15"/>
    </row>
    <row r="49" spans="1:10" s="16" customFormat="1" ht="49.5" x14ac:dyDescent="0.4">
      <c r="A49" s="32">
        <v>4020205</v>
      </c>
      <c r="B49" s="33" t="s">
        <v>16</v>
      </c>
      <c r="C49" s="34">
        <v>221066</v>
      </c>
      <c r="D49" s="35">
        <v>567197</v>
      </c>
      <c r="E49" s="37">
        <v>576875</v>
      </c>
      <c r="F49" s="13"/>
      <c r="G49" s="14"/>
      <c r="H49" s="15"/>
      <c r="I49" s="15"/>
      <c r="J49" s="15"/>
    </row>
    <row r="50" spans="1:10" s="16" customFormat="1" ht="40.5" customHeight="1" x14ac:dyDescent="0.4">
      <c r="A50" s="32">
        <v>4020206</v>
      </c>
      <c r="B50" s="33" t="s">
        <v>17</v>
      </c>
      <c r="C50" s="34">
        <v>362915</v>
      </c>
      <c r="D50" s="35">
        <v>1052779</v>
      </c>
      <c r="E50" s="37">
        <v>883074</v>
      </c>
      <c r="F50" s="13"/>
      <c r="G50" s="14"/>
      <c r="H50" s="15"/>
      <c r="I50" s="15"/>
      <c r="J50" s="15"/>
    </row>
    <row r="51" spans="1:10" s="16" customFormat="1" ht="37.5" customHeight="1" x14ac:dyDescent="0.4">
      <c r="A51" s="32">
        <v>4020207</v>
      </c>
      <c r="B51" s="33" t="s">
        <v>18</v>
      </c>
      <c r="C51" s="34">
        <v>186756</v>
      </c>
      <c r="D51" s="35">
        <v>177249</v>
      </c>
      <c r="E51" s="37">
        <v>289065</v>
      </c>
      <c r="F51" s="13"/>
      <c r="G51" s="14"/>
      <c r="H51" s="15"/>
      <c r="I51" s="15"/>
      <c r="J51" s="15"/>
    </row>
    <row r="52" spans="1:10" s="16" customFormat="1" ht="53.25" hidden="1" customHeight="1" x14ac:dyDescent="0.4">
      <c r="A52" s="32">
        <v>4020208</v>
      </c>
      <c r="B52" s="33" t="s">
        <v>19</v>
      </c>
      <c r="C52" s="34">
        <v>0</v>
      </c>
      <c r="D52" s="35">
        <v>0</v>
      </c>
      <c r="E52" s="37"/>
      <c r="F52" s="13"/>
      <c r="G52" s="14"/>
      <c r="H52" s="15"/>
      <c r="I52" s="15"/>
      <c r="J52" s="15"/>
    </row>
    <row r="53" spans="1:10" s="16" customFormat="1" ht="39.75" customHeight="1" x14ac:dyDescent="0.4">
      <c r="A53" s="32">
        <v>4020209</v>
      </c>
      <c r="B53" s="33" t="s">
        <v>20</v>
      </c>
      <c r="C53" s="34">
        <v>13912</v>
      </c>
      <c r="D53" s="35">
        <v>46747</v>
      </c>
      <c r="E53" s="37">
        <v>52169</v>
      </c>
      <c r="F53" s="13"/>
      <c r="G53" s="14"/>
      <c r="H53" s="15"/>
      <c r="I53" s="15"/>
      <c r="J53" s="15"/>
    </row>
    <row r="54" spans="1:10" s="16" customFormat="1" ht="38.25" customHeight="1" x14ac:dyDescent="0.4">
      <c r="A54" s="32">
        <v>4020210</v>
      </c>
      <c r="B54" s="33" t="s">
        <v>21</v>
      </c>
      <c r="C54" s="34">
        <v>455168</v>
      </c>
      <c r="D54" s="35">
        <v>1306470</v>
      </c>
      <c r="E54" s="37">
        <v>1311991</v>
      </c>
      <c r="F54" s="13"/>
      <c r="G54" s="14"/>
      <c r="H54" s="15"/>
      <c r="I54" s="15"/>
      <c r="J54" s="15"/>
    </row>
    <row r="55" spans="1:10" s="16" customFormat="1" ht="53.25" customHeight="1" x14ac:dyDescent="0.4">
      <c r="A55" s="32">
        <v>4020211</v>
      </c>
      <c r="B55" s="33" t="s">
        <v>22</v>
      </c>
      <c r="C55" s="34">
        <v>4483</v>
      </c>
      <c r="D55" s="35">
        <v>27622</v>
      </c>
      <c r="E55" s="37">
        <v>0</v>
      </c>
      <c r="F55" s="13"/>
      <c r="G55" s="14"/>
      <c r="H55" s="15"/>
      <c r="I55" s="15"/>
      <c r="J55" s="15"/>
    </row>
    <row r="56" spans="1:10" s="16" customFormat="1" ht="27.75" hidden="1" x14ac:dyDescent="0.4">
      <c r="A56" s="32">
        <v>4020212</v>
      </c>
      <c r="B56" s="33" t="s">
        <v>23</v>
      </c>
      <c r="C56" s="34">
        <v>0</v>
      </c>
      <c r="D56" s="35">
        <v>0</v>
      </c>
      <c r="E56" s="37"/>
      <c r="F56" s="13"/>
      <c r="G56" s="14"/>
      <c r="H56" s="15"/>
      <c r="I56" s="15"/>
      <c r="J56" s="15"/>
    </row>
    <row r="57" spans="1:10" s="16" customFormat="1" ht="27.75" hidden="1" x14ac:dyDescent="0.4">
      <c r="A57" s="32">
        <v>4020213</v>
      </c>
      <c r="B57" s="33" t="s">
        <v>24</v>
      </c>
      <c r="C57" s="34">
        <v>0</v>
      </c>
      <c r="D57" s="35">
        <v>0</v>
      </c>
      <c r="E57" s="37"/>
      <c r="F57" s="13"/>
      <c r="G57" s="14"/>
      <c r="H57" s="15"/>
      <c r="I57" s="15"/>
      <c r="J57" s="15"/>
    </row>
    <row r="58" spans="1:10" s="16" customFormat="1" ht="48" customHeight="1" x14ac:dyDescent="0.4">
      <c r="A58" s="32">
        <v>4020214</v>
      </c>
      <c r="B58" s="33" t="s">
        <v>25</v>
      </c>
      <c r="C58" s="34">
        <v>84558</v>
      </c>
      <c r="D58" s="35">
        <v>376725</v>
      </c>
      <c r="E58" s="37">
        <v>438724</v>
      </c>
      <c r="F58" s="13"/>
      <c r="G58" s="14"/>
      <c r="H58" s="15"/>
      <c r="I58" s="15"/>
      <c r="J58" s="15"/>
    </row>
    <row r="59" spans="1:10" s="16" customFormat="1" ht="80.25" customHeight="1" x14ac:dyDescent="0.4">
      <c r="A59" s="32">
        <v>4020215</v>
      </c>
      <c r="B59" s="33" t="s">
        <v>26</v>
      </c>
      <c r="C59" s="34">
        <v>19222</v>
      </c>
      <c r="D59" s="35">
        <v>49767</v>
      </c>
      <c r="E59" s="37">
        <v>39224</v>
      </c>
      <c r="F59" s="13"/>
      <c r="G59" s="14"/>
      <c r="H59" s="15"/>
      <c r="I59" s="15"/>
      <c r="J59" s="15"/>
    </row>
    <row r="60" spans="1:10" s="16" customFormat="1" ht="24.75" customHeight="1" x14ac:dyDescent="0.4">
      <c r="A60" s="32">
        <v>4020216</v>
      </c>
      <c r="B60" s="33" t="s">
        <v>27</v>
      </c>
      <c r="C60" s="34">
        <v>69918</v>
      </c>
      <c r="D60" s="35">
        <v>202583</v>
      </c>
      <c r="E60" s="37">
        <v>329210</v>
      </c>
      <c r="F60" s="13"/>
      <c r="G60" s="14"/>
      <c r="H60" s="15"/>
      <c r="I60" s="15"/>
      <c r="J60" s="15"/>
    </row>
    <row r="61" spans="1:10" s="5" customFormat="1" ht="21" customHeight="1" x14ac:dyDescent="0.25">
      <c r="A61" s="59"/>
      <c r="B61" s="30" t="s">
        <v>28</v>
      </c>
      <c r="C61" s="31" t="s">
        <v>11</v>
      </c>
      <c r="D61" s="27" t="e">
        <f>D64+D72+D76+#REF!</f>
        <v>#REF!</v>
      </c>
      <c r="E61" s="27">
        <v>5116315</v>
      </c>
    </row>
    <row r="62" spans="1:10" s="5" customFormat="1" ht="30.75" hidden="1" x14ac:dyDescent="0.25">
      <c r="A62" s="60"/>
      <c r="B62" s="30" t="s">
        <v>29</v>
      </c>
      <c r="C62" s="31"/>
      <c r="D62" s="35">
        <v>80456</v>
      </c>
      <c r="E62" s="27"/>
    </row>
    <row r="63" spans="1:10" s="5" customFormat="1" ht="24.75" customHeight="1" x14ac:dyDescent="0.25">
      <c r="A63" s="61"/>
      <c r="B63" s="30" t="s">
        <v>30</v>
      </c>
      <c r="C63" s="31" t="e">
        <f>C64+C72+C76+#REF!</f>
        <v>#REF!</v>
      </c>
      <c r="D63" s="27" t="e">
        <f>D61</f>
        <v>#REF!</v>
      </c>
      <c r="E63" s="27">
        <f>E64+E72+E76</f>
        <v>5116315</v>
      </c>
    </row>
    <row r="64" spans="1:10" s="5" customFormat="1" ht="31.5" x14ac:dyDescent="0.25">
      <c r="A64" s="62" t="s">
        <v>31</v>
      </c>
      <c r="B64" s="38" t="s">
        <v>32</v>
      </c>
      <c r="C64" s="64" t="s">
        <v>33</v>
      </c>
      <c r="D64" s="66" t="e">
        <f>D66+D67+D68+#REF!</f>
        <v>#REF!</v>
      </c>
      <c r="E64" s="66">
        <f>E66+E67+E68+E71+E69+E70</f>
        <v>1198531</v>
      </c>
      <c r="F64" s="6">
        <f>E61-E63</f>
        <v>0</v>
      </c>
      <c r="G64" s="5" t="s">
        <v>34</v>
      </c>
    </row>
    <row r="65" spans="1:10" s="5" customFormat="1" ht="15.75" customHeight="1" x14ac:dyDescent="0.25">
      <c r="A65" s="63"/>
      <c r="B65" s="38" t="s">
        <v>35</v>
      </c>
      <c r="C65" s="65"/>
      <c r="D65" s="67"/>
      <c r="E65" s="67"/>
      <c r="F65" s="6"/>
      <c r="I65" s="6"/>
    </row>
    <row r="66" spans="1:10" s="5" customFormat="1" ht="50.25" customHeight="1" x14ac:dyDescent="0.25">
      <c r="A66" s="63"/>
      <c r="B66" s="39" t="s">
        <v>36</v>
      </c>
      <c r="C66" s="23" t="s">
        <v>37</v>
      </c>
      <c r="D66" s="35">
        <v>30000</v>
      </c>
      <c r="E66" s="35">
        <v>30000</v>
      </c>
    </row>
    <row r="67" spans="1:10" s="5" customFormat="1" ht="31.5" x14ac:dyDescent="0.25">
      <c r="A67" s="63"/>
      <c r="B67" s="40" t="s">
        <v>38</v>
      </c>
      <c r="C67" s="23"/>
      <c r="D67" s="35">
        <v>1000000</v>
      </c>
      <c r="E67" s="35">
        <v>494321</v>
      </c>
    </row>
    <row r="68" spans="1:10" s="5" customFormat="1" ht="54" customHeight="1" x14ac:dyDescent="0.25">
      <c r="A68" s="63"/>
      <c r="B68" s="40" t="s">
        <v>39</v>
      </c>
      <c r="C68" s="23"/>
      <c r="D68" s="41">
        <f>281084</f>
        <v>281084</v>
      </c>
      <c r="E68" s="41">
        <v>329210</v>
      </c>
      <c r="F68" s="6"/>
      <c r="G68" s="6"/>
      <c r="J68" s="6"/>
    </row>
    <row r="69" spans="1:10" s="5" customFormat="1" ht="36.75" customHeight="1" x14ac:dyDescent="0.25">
      <c r="A69" s="63"/>
      <c r="B69" s="40" t="s">
        <v>53</v>
      </c>
      <c r="C69" s="23"/>
      <c r="D69" s="41"/>
      <c r="E69" s="41">
        <v>175000</v>
      </c>
      <c r="F69" s="6"/>
      <c r="G69" s="6"/>
      <c r="J69" s="6"/>
    </row>
    <row r="70" spans="1:10" s="5" customFormat="1" ht="31.5" x14ac:dyDescent="0.25">
      <c r="A70" s="63"/>
      <c r="B70" s="40" t="s">
        <v>40</v>
      </c>
      <c r="C70" s="23"/>
      <c r="D70" s="41"/>
      <c r="E70" s="41">
        <v>30000</v>
      </c>
      <c r="F70" s="6"/>
      <c r="G70" s="6"/>
      <c r="J70" s="6"/>
    </row>
    <row r="71" spans="1:10" s="5" customFormat="1" ht="20.25" customHeight="1" x14ac:dyDescent="0.25">
      <c r="A71" s="63"/>
      <c r="B71" s="40" t="s">
        <v>41</v>
      </c>
      <c r="C71" s="23"/>
      <c r="D71" s="35">
        <v>150000</v>
      </c>
      <c r="E71" s="35">
        <v>140000</v>
      </c>
      <c r="F71" s="6"/>
      <c r="G71" s="6"/>
    </row>
    <row r="72" spans="1:10" s="5" customFormat="1" ht="46.5" customHeight="1" x14ac:dyDescent="0.25">
      <c r="A72" s="49" t="s">
        <v>42</v>
      </c>
      <c r="B72" s="42" t="s">
        <v>52</v>
      </c>
      <c r="C72" s="43" t="e">
        <f>#REF!+#REF!+#REF!</f>
        <v>#REF!</v>
      </c>
      <c r="D72" s="27" t="e">
        <f>D73+#REF!+D75</f>
        <v>#REF!</v>
      </c>
      <c r="E72" s="27">
        <f>E73+E75+E74</f>
        <v>3897784</v>
      </c>
    </row>
    <row r="73" spans="1:10" s="5" customFormat="1" ht="111" customHeight="1" x14ac:dyDescent="0.25">
      <c r="A73" s="50"/>
      <c r="B73" s="44" t="s">
        <v>43</v>
      </c>
      <c r="C73" s="45" t="s">
        <v>44</v>
      </c>
      <c r="D73" s="35">
        <f>2872203+1955-250000</f>
        <v>2624158</v>
      </c>
      <c r="E73" s="35">
        <v>2597784</v>
      </c>
      <c r="F73" s="6"/>
    </row>
    <row r="74" spans="1:10" s="5" customFormat="1" ht="65.25" customHeight="1" x14ac:dyDescent="0.25">
      <c r="A74" s="50"/>
      <c r="B74" s="44" t="s">
        <v>45</v>
      </c>
      <c r="C74" s="45"/>
      <c r="D74" s="35"/>
      <c r="E74" s="35">
        <v>1200000</v>
      </c>
      <c r="F74" s="6"/>
    </row>
    <row r="75" spans="1:10" s="5" customFormat="1" ht="24.75" customHeight="1" x14ac:dyDescent="0.25">
      <c r="A75" s="51"/>
      <c r="B75" s="46" t="s">
        <v>46</v>
      </c>
      <c r="C75" s="45" t="s">
        <v>47</v>
      </c>
      <c r="D75" s="35">
        <v>250000</v>
      </c>
      <c r="E75" s="35">
        <v>100000</v>
      </c>
    </row>
    <row r="76" spans="1:10" s="5" customFormat="1" ht="31.5" x14ac:dyDescent="0.25">
      <c r="A76" s="52" t="s">
        <v>48</v>
      </c>
      <c r="B76" s="42" t="s">
        <v>49</v>
      </c>
      <c r="C76" s="54" t="s">
        <v>50</v>
      </c>
      <c r="D76" s="56">
        <v>30000</v>
      </c>
      <c r="E76" s="56">
        <v>20000</v>
      </c>
    </row>
    <row r="77" spans="1:10" s="5" customFormat="1" ht="47.25" x14ac:dyDescent="0.25">
      <c r="A77" s="53"/>
      <c r="B77" s="42" t="s">
        <v>51</v>
      </c>
      <c r="C77" s="55"/>
      <c r="D77" s="57"/>
      <c r="E77" s="57"/>
    </row>
    <row r="78" spans="1:10" s="5" customFormat="1" ht="30.75" hidden="1" x14ac:dyDescent="0.25">
      <c r="A78" s="58"/>
      <c r="B78" s="58"/>
      <c r="C78" s="58"/>
      <c r="D78" s="58"/>
      <c r="E78" s="58"/>
    </row>
    <row r="79" spans="1:10" s="5" customFormat="1" ht="30.75" x14ac:dyDescent="0.25">
      <c r="A79" s="47"/>
      <c r="B79" s="47"/>
      <c r="C79" s="47"/>
      <c r="D79" s="47"/>
      <c r="E79" s="47"/>
    </row>
    <row r="80" spans="1:10" s="5" customFormat="1" ht="30.75" x14ac:dyDescent="0.25">
      <c r="A80" s="48"/>
      <c r="B80" s="48"/>
      <c r="C80" s="48"/>
      <c r="D80" s="48"/>
      <c r="E80" s="48"/>
    </row>
  </sheetData>
  <mergeCells count="15">
    <mergeCell ref="A20:E20"/>
    <mergeCell ref="A21:A22"/>
    <mergeCell ref="B21:B22"/>
    <mergeCell ref="A61:A63"/>
    <mergeCell ref="A64:A71"/>
    <mergeCell ref="C64:C65"/>
    <mergeCell ref="D64:D65"/>
    <mergeCell ref="E64:E65"/>
    <mergeCell ref="A80:E80"/>
    <mergeCell ref="A72:A75"/>
    <mergeCell ref="A76:A77"/>
    <mergeCell ref="C76:C77"/>
    <mergeCell ref="D76:D77"/>
    <mergeCell ref="E76:E77"/>
    <mergeCell ref="A78:E78"/>
  </mergeCells>
  <pageMargins left="0.23622047244094491" right="0.23622047244094491" top="0.74803149606299213" bottom="0.74803149606299213" header="0.31496062992125984" footer="0.31496062992125984"/>
  <pageSetup paperSize="9" scale="93" fitToHeight="0" orientation="portrait" verticalDpi="0" r:id="rId1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 апрель</vt:lpstr>
      <vt:lpstr>'Программа апрель'!Область_печати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2026-05-22T08:56:42Z</cp:lastPrinted>
  <dcterms:created xsi:type="dcterms:W3CDTF">2026-01-16T14:33:05Z</dcterms:created>
  <dcterms:modified xsi:type="dcterms:W3CDTF">2026-05-22T08:58:27Z</dcterms:modified>
</cp:coreProperties>
</file>